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urkrábkováZuzana\Desktop\"/>
    </mc:Choice>
  </mc:AlternateContent>
  <bookViews>
    <workbookView xWindow="0" yWindow="0" windowWidth="0" windowHeight="0"/>
  </bookViews>
  <sheets>
    <sheet name="Rekapitulace stavby" sheetId="1" r:id="rId1"/>
    <sheet name="1 - Ostatní náklady" sheetId="2" r:id="rId2"/>
    <sheet name="2 - Technologie SSZ + montáž" sheetId="3" r:id="rId3"/>
    <sheet name="3 - Kabeláž" sheetId="4" r:id="rId4"/>
    <sheet name="4 - Demontáže" sheetId="5" r:id="rId5"/>
    <sheet name="6 - Vrchní vrstvy" sheetId="6" r:id="rId6"/>
    <sheet name="7 - Dopravní značení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Ostatní náklady'!$C$121:$K$143</definedName>
    <definedName name="_xlnm.Print_Area" localSheetId="1">'1 - Ostatní náklady'!$C$4:$J$76,'1 - Ostatní náklady'!$C$82:$J$103,'1 - Ostatní náklady'!$C$109:$J$143</definedName>
    <definedName name="_xlnm.Print_Titles" localSheetId="1">'1 - Ostatní náklady'!$121:$121</definedName>
    <definedName name="_xlnm._FilterDatabase" localSheetId="2" hidden="1">'2 - Technologie SSZ + montáž'!$C$121:$K$193</definedName>
    <definedName name="_xlnm.Print_Area" localSheetId="2">'2 - Technologie SSZ + montáž'!$C$4:$J$76,'2 - Technologie SSZ + montáž'!$C$82:$J$103,'2 - Technologie SSZ + montáž'!$C$109:$J$193</definedName>
    <definedName name="_xlnm.Print_Titles" localSheetId="2">'2 - Technologie SSZ + montáž'!$121:$121</definedName>
    <definedName name="_xlnm._FilterDatabase" localSheetId="3" hidden="1">'3 - Kabeláž'!$C$121:$K$238</definedName>
    <definedName name="_xlnm.Print_Area" localSheetId="3">'3 - Kabeláž'!$C$4:$J$76,'3 - Kabeláž'!$C$82:$J$103,'3 - Kabeláž'!$C$109:$J$238</definedName>
    <definedName name="_xlnm.Print_Titles" localSheetId="3">'3 - Kabeláž'!$121:$121</definedName>
    <definedName name="_xlnm._FilterDatabase" localSheetId="4" hidden="1">'4 - Demontáže'!$C$118:$K$154</definedName>
    <definedName name="_xlnm.Print_Area" localSheetId="4">'4 - Demontáže'!$C$4:$J$76,'4 - Demontáže'!$C$82:$J$100,'4 - Demontáže'!$C$106:$J$154</definedName>
    <definedName name="_xlnm.Print_Titles" localSheetId="4">'4 - Demontáže'!$118:$118</definedName>
    <definedName name="_xlnm._FilterDatabase" localSheetId="5" hidden="1">'6 - Vrchní vrstvy'!$C$117:$K$194</definedName>
    <definedName name="_xlnm.Print_Area" localSheetId="5">'6 - Vrchní vrstvy'!$C$4:$J$76,'6 - Vrchní vrstvy'!$C$82:$J$99,'6 - Vrchní vrstvy'!$C$105:$J$194</definedName>
    <definedName name="_xlnm.Print_Titles" localSheetId="5">'6 - Vrchní vrstvy'!$117:$117</definedName>
    <definedName name="_xlnm._FilterDatabase" localSheetId="6" hidden="1">'7 - Dopravní značení'!$C$117:$K$159</definedName>
    <definedName name="_xlnm.Print_Area" localSheetId="6">'7 - Dopravní značení'!$C$4:$J$76,'7 - Dopravní značení'!$C$82:$J$99,'7 - Dopravní značení'!$C$105:$J$159</definedName>
    <definedName name="_xlnm.Print_Titles" localSheetId="6">'7 - Dopravní značení'!$117:$117</definedName>
    <definedName name="_xlnm.Print_Area" localSheetId="7">'Seznam figur'!$C$4:$G$100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0"/>
  <c i="7" r="J35"/>
  <c i="1" r="AX100"/>
  <c i="7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6" r="J37"/>
  <c r="J36"/>
  <c i="1" r="AY99"/>
  <c i="6" r="J35"/>
  <c i="1" r="AX99"/>
  <c i="6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89"/>
  <c r="E7"/>
  <c r="E85"/>
  <c i="5" r="J37"/>
  <c r="J36"/>
  <c i="1" r="AY98"/>
  <c i="5" r="J35"/>
  <c i="1" r="AX98"/>
  <c i="5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85"/>
  <c i="4" r="J37"/>
  <c r="J36"/>
  <c i="1" r="AY97"/>
  <c i="4" r="J35"/>
  <c i="1" r="AX97"/>
  <c i="4"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118"/>
  <c r="J14"/>
  <c r="J12"/>
  <c r="J89"/>
  <c r="E7"/>
  <c r="E85"/>
  <c i="3" r="J37"/>
  <c r="J36"/>
  <c i="1" r="AY96"/>
  <c i="3" r="J35"/>
  <c i="1" r="AX96"/>
  <c i="3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89"/>
  <c r="E7"/>
  <c r="E112"/>
  <c i="2" r="J37"/>
  <c r="J36"/>
  <c i="1" r="AY95"/>
  <c i="2" r="J35"/>
  <c i="1" r="AX95"/>
  <c i="2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116"/>
  <c r="E7"/>
  <c r="E112"/>
  <c i="1" r="L90"/>
  <c r="AM90"/>
  <c r="AM89"/>
  <c r="L89"/>
  <c r="AM87"/>
  <c r="L87"/>
  <c r="L85"/>
  <c r="L84"/>
  <c i="2" r="BK141"/>
  <c r="J134"/>
  <c i="3" r="BK184"/>
  <c r="J163"/>
  <c r="J188"/>
  <c r="BK161"/>
  <c r="BK171"/>
  <c r="J129"/>
  <c r="BK156"/>
  <c r="BK188"/>
  <c r="BK144"/>
  <c r="BK165"/>
  <c r="J164"/>
  <c r="BK179"/>
  <c r="BK145"/>
  <c i="4" r="J220"/>
  <c r="J156"/>
  <c r="BK214"/>
  <c r="J154"/>
  <c r="BK218"/>
  <c r="J175"/>
  <c r="J135"/>
  <c r="BK178"/>
  <c r="J142"/>
  <c r="BK208"/>
  <c r="J180"/>
  <c r="J184"/>
  <c r="J216"/>
  <c r="BK182"/>
  <c r="BK146"/>
  <c r="J205"/>
  <c i="5" r="J147"/>
  <c r="J144"/>
  <c r="J132"/>
  <c i="6" r="BK181"/>
  <c r="J163"/>
  <c r="BK133"/>
  <c r="J181"/>
  <c r="J130"/>
  <c r="J148"/>
  <c i="7" r="BK153"/>
  <c r="J158"/>
  <c r="J121"/>
  <c r="J131"/>
  <c i="2" r="BK142"/>
  <c r="BK133"/>
  <c r="J136"/>
  <c i="1" r="AS94"/>
  <c i="3" r="J155"/>
  <c r="J125"/>
  <c r="BK172"/>
  <c r="BK158"/>
  <c r="J186"/>
  <c r="J149"/>
  <c r="J182"/>
  <c r="J150"/>
  <c r="J126"/>
  <c r="J157"/>
  <c r="J137"/>
  <c r="J177"/>
  <c r="BK191"/>
  <c r="J165"/>
  <c r="BK134"/>
  <c r="BK176"/>
  <c r="J146"/>
  <c i="4" r="BK235"/>
  <c r="J207"/>
  <c r="BK181"/>
  <c r="J146"/>
  <c r="J129"/>
  <c r="BK189"/>
  <c r="J138"/>
  <c r="BK225"/>
  <c r="J182"/>
  <c r="BK152"/>
  <c r="BK126"/>
  <c r="BK195"/>
  <c r="BK164"/>
  <c r="J136"/>
  <c r="BK212"/>
  <c r="J181"/>
  <c r="J155"/>
  <c r="J186"/>
  <c r="J139"/>
  <c r="J188"/>
  <c r="BK153"/>
  <c r="BK138"/>
  <c r="BK134"/>
  <c i="5" r="J150"/>
  <c r="BK152"/>
  <c r="J137"/>
  <c r="J152"/>
  <c r="BK146"/>
  <c r="BK128"/>
  <c r="J133"/>
  <c i="6" r="BK184"/>
  <c r="J183"/>
  <c r="BK136"/>
  <c r="BK121"/>
  <c r="BK175"/>
  <c r="J151"/>
  <c r="BK163"/>
  <c r="J136"/>
  <c i="7" r="BK123"/>
  <c r="BK129"/>
  <c r="J150"/>
  <c r="J123"/>
  <c r="J122"/>
  <c r="BK150"/>
  <c r="J125"/>
  <c i="2" r="J139"/>
  <c r="BK130"/>
  <c r="J132"/>
  <c r="J127"/>
  <c i="3" r="J183"/>
  <c r="J158"/>
  <c r="J132"/>
  <c r="J181"/>
  <c r="J151"/>
  <c r="J167"/>
  <c r="J144"/>
  <c r="BK190"/>
  <c r="J148"/>
  <c r="J184"/>
  <c r="BK153"/>
  <c r="BK187"/>
  <c r="BK137"/>
  <c r="J172"/>
  <c r="BK135"/>
  <c r="BK178"/>
  <c r="BK157"/>
  <c r="J133"/>
  <c i="4" r="J222"/>
  <c r="J185"/>
  <c r="BK154"/>
  <c r="BK139"/>
  <c r="BK191"/>
  <c r="J172"/>
  <c r="BK133"/>
  <c r="BK142"/>
  <c r="BK221"/>
  <c r="BK190"/>
  <c r="BK166"/>
  <c r="J140"/>
  <c r="BK151"/>
  <c i="5" r="J140"/>
  <c r="BK126"/>
  <c r="J130"/>
  <c r="J148"/>
  <c r="BK130"/>
  <c r="BK140"/>
  <c i="6" r="J188"/>
  <c r="J124"/>
  <c r="BK178"/>
  <c r="BK191"/>
  <c r="BK159"/>
  <c r="J139"/>
  <c r="BK145"/>
  <c r="J133"/>
  <c i="7" r="J149"/>
  <c r="J151"/>
  <c r="J129"/>
  <c r="J137"/>
  <c r="BK127"/>
  <c r="J128"/>
  <c i="2" r="J141"/>
  <c r="J130"/>
  <c r="BK137"/>
  <c r="J126"/>
  <c r="BK129"/>
  <c i="3" r="J180"/>
  <c r="J162"/>
  <c r="BK142"/>
  <c r="BK175"/>
  <c r="BK154"/>
  <c r="BK126"/>
  <c r="J169"/>
  <c r="BK147"/>
  <c r="BK164"/>
  <c r="BK133"/>
  <c r="BK162"/>
  <c r="BK139"/>
  <c r="BK174"/>
  <c r="BK180"/>
  <c r="J141"/>
  <c r="BK181"/>
  <c r="BK166"/>
  <c r="J140"/>
  <c i="4" r="J223"/>
  <c r="J192"/>
  <c r="J153"/>
  <c r="J143"/>
  <c r="J212"/>
  <c r="BK176"/>
  <c r="BK129"/>
  <c r="J208"/>
  <c r="J166"/>
  <c r="BK148"/>
  <c r="BK237"/>
  <c r="BK172"/>
  <c r="BK150"/>
  <c r="J221"/>
  <c r="BK185"/>
  <c r="J147"/>
  <c r="BK187"/>
  <c r="BK140"/>
  <c r="BK200"/>
  <c r="BK180"/>
  <c r="J151"/>
  <c r="J137"/>
  <c i="5" r="BK148"/>
  <c r="BK123"/>
  <c r="J124"/>
  <c r="J123"/>
  <c r="BK151"/>
  <c r="BK137"/>
  <c r="BK127"/>
  <c i="6" r="BK187"/>
  <c r="J192"/>
  <c r="J159"/>
  <c r="BK151"/>
  <c r="BK188"/>
  <c r="BK155"/>
  <c r="BK180"/>
  <c r="J121"/>
  <c r="J145"/>
  <c i="7" r="J152"/>
  <c r="J157"/>
  <c r="BK125"/>
  <c r="J143"/>
  <c r="BK152"/>
  <c r="BK148"/>
  <c r="BK131"/>
  <c i="2" r="J142"/>
  <c r="BK126"/>
  <c r="BK127"/>
  <c i="3" r="BK167"/>
  <c r="J193"/>
  <c r="BK143"/>
  <c r="J175"/>
  <c r="BK140"/>
  <c r="BK160"/>
  <c r="BK186"/>
  <c r="J142"/>
  <c r="J156"/>
  <c r="J139"/>
  <c r="BK182"/>
  <c r="J152"/>
  <c i="4" r="BK224"/>
  <c r="BK175"/>
  <c r="BK137"/>
  <c r="J193"/>
  <c r="BK135"/>
  <c r="J200"/>
  <c r="J163"/>
  <c r="J235"/>
  <c r="J171"/>
  <c r="BK144"/>
  <c r="J218"/>
  <c r="J165"/>
  <c r="J179"/>
  <c r="J214"/>
  <c r="BK169"/>
  <c r="BK147"/>
  <c r="J164"/>
  <c i="5" r="J145"/>
  <c r="BK122"/>
  <c r="BK131"/>
  <c i="6" r="J191"/>
  <c r="J155"/>
  <c r="BK183"/>
  <c r="J169"/>
  <c i="7" r="BK157"/>
  <c r="BK128"/>
  <c r="J147"/>
  <c r="BK122"/>
  <c r="J127"/>
  <c i="2" r="J137"/>
  <c r="BK132"/>
  <c r="BK125"/>
  <c r="J125"/>
  <c i="3" r="BK170"/>
  <c r="BK151"/>
  <c r="J187"/>
  <c r="J168"/>
  <c r="BK141"/>
  <c r="BK177"/>
  <c r="BK163"/>
  <c r="BK131"/>
  <c r="J178"/>
  <c r="BK146"/>
  <c r="BK168"/>
  <c r="BK152"/>
  <c r="BK130"/>
  <c r="BK150"/>
  <c r="J145"/>
  <c r="BK129"/>
  <c i="4" r="BK170"/>
  <c r="J141"/>
  <c r="J224"/>
  <c r="J189"/>
  <c r="J169"/>
  <c r="J148"/>
  <c r="J225"/>
  <c r="BK188"/>
  <c r="J176"/>
  <c r="BK145"/>
  <c r="BK156"/>
  <c r="BK223"/>
  <c r="BK184"/>
  <c r="J152"/>
  <c r="BK132"/>
  <c i="5" r="J154"/>
  <c r="J141"/>
  <c r="J151"/>
  <c r="BK133"/>
  <c r="BK153"/>
  <c r="BK144"/>
  <c r="BK141"/>
  <c r="J126"/>
  <c i="6" r="J152"/>
  <c r="BK166"/>
  <c r="J156"/>
  <c r="BK190"/>
  <c r="BK156"/>
  <c r="J184"/>
  <c r="BK124"/>
  <c r="J142"/>
  <c i="7" r="BK158"/>
  <c r="BK154"/>
  <c r="BK130"/>
  <c r="J139"/>
  <c r="J148"/>
  <c r="BK143"/>
  <c r="J126"/>
  <c i="2" r="BK139"/>
  <c r="J129"/>
  <c r="BK128"/>
  <c r="F34"/>
  <c i="3" r="J166"/>
  <c r="J131"/>
  <c r="J174"/>
  <c r="J154"/>
  <c r="BK193"/>
  <c r="J153"/>
  <c r="J130"/>
  <c r="J159"/>
  <c r="J134"/>
  <c r="J170"/>
  <c r="J173"/>
  <c r="J138"/>
  <c r="J191"/>
  <c r="J171"/>
  <c r="J143"/>
  <c i="4" r="BK226"/>
  <c r="J195"/>
  <c r="J159"/>
  <c r="J145"/>
  <c r="J233"/>
  <c r="J190"/>
  <c r="J150"/>
  <c r="BK222"/>
  <c r="J178"/>
  <c r="BK155"/>
  <c r="BK136"/>
  <c r="BK220"/>
  <c r="BK186"/>
  <c r="BK159"/>
  <c r="J226"/>
  <c r="J187"/>
  <c r="J160"/>
  <c r="J237"/>
  <c r="J133"/>
  <c r="BK193"/>
  <c r="J170"/>
  <c r="BK149"/>
  <c r="J134"/>
  <c r="J144"/>
  <c i="5" r="J129"/>
  <c r="BK145"/>
  <c r="J149"/>
  <c r="J128"/>
  <c r="BK124"/>
  <c r="BK154"/>
  <c r="BK147"/>
  <c r="BK129"/>
  <c r="BK132"/>
  <c i="6" r="J172"/>
  <c r="J180"/>
  <c r="BK169"/>
  <c r="BK127"/>
  <c r="J166"/>
  <c r="J178"/>
  <c r="BK148"/>
  <c r="BK130"/>
  <c i="7" r="J156"/>
  <c r="BK124"/>
  <c r="BK149"/>
  <c r="J154"/>
  <c r="BK151"/>
  <c r="J130"/>
  <c i="2" r="BK136"/>
  <c r="J128"/>
  <c r="J133"/>
  <c r="BK134"/>
  <c i="3" r="BK173"/>
  <c r="BK159"/>
  <c r="J135"/>
  <c r="BK183"/>
  <c r="BK149"/>
  <c r="J189"/>
  <c r="BK155"/>
  <c r="BK132"/>
  <c r="J179"/>
  <c r="J147"/>
  <c r="J176"/>
  <c r="BK148"/>
  <c r="BK125"/>
  <c r="BK169"/>
  <c r="J190"/>
  <c r="J161"/>
  <c r="BK189"/>
  <c r="J160"/>
  <c r="BK138"/>
  <c i="4" r="BK216"/>
  <c r="BK183"/>
  <c r="J149"/>
  <c r="J132"/>
  <c r="BK205"/>
  <c r="BK165"/>
  <c r="J125"/>
  <c r="BK179"/>
  <c r="BK157"/>
  <c r="BK233"/>
  <c r="J183"/>
  <c r="J157"/>
  <c r="BK125"/>
  <c r="BK192"/>
  <c r="BK171"/>
  <c r="BK141"/>
  <c r="BK160"/>
  <c r="J126"/>
  <c r="J191"/>
  <c r="BK163"/>
  <c r="BK143"/>
  <c r="BK207"/>
  <c i="5" r="J153"/>
  <c r="J127"/>
  <c r="J146"/>
  <c r="J122"/>
  <c r="BK150"/>
  <c r="J131"/>
  <c r="BK149"/>
  <c i="6" r="J190"/>
  <c r="BK139"/>
  <c r="J175"/>
  <c r="J187"/>
  <c r="BK192"/>
  <c r="BK172"/>
  <c r="BK142"/>
  <c r="BK152"/>
  <c r="J127"/>
  <c i="7" r="J153"/>
  <c r="BK156"/>
  <c r="BK137"/>
  <c r="BK121"/>
  <c r="BK126"/>
  <c r="BK147"/>
  <c r="BK139"/>
  <c r="J124"/>
  <c i="2" l="1" r="P131"/>
  <c r="BK140"/>
  <c r="J140"/>
  <c r="J102"/>
  <c i="3" r="BK136"/>
  <c r="J136"/>
  <c r="J101"/>
  <c i="4" r="P131"/>
  <c r="R194"/>
  <c i="5" r="P125"/>
  <c i="2" r="R131"/>
  <c i="3" r="R136"/>
  <c i="4" r="T131"/>
  <c r="P177"/>
  <c i="5" r="BK125"/>
  <c r="J125"/>
  <c r="J99"/>
  <c i="6" r="P120"/>
  <c r="P119"/>
  <c r="P118"/>
  <c i="1" r="AU99"/>
  <c i="2" r="T124"/>
  <c r="P135"/>
  <c r="T140"/>
  <c i="3" r="P124"/>
  <c r="P123"/>
  <c r="P128"/>
  <c i="4" r="BK124"/>
  <c r="J124"/>
  <c r="J98"/>
  <c r="T124"/>
  <c r="T123"/>
  <c r="BK194"/>
  <c r="J194"/>
  <c r="J102"/>
  <c i="5" r="P121"/>
  <c i="2" r="R135"/>
  <c i="3" r="R124"/>
  <c r="R123"/>
  <c r="R128"/>
  <c i="4" r="R131"/>
  <c r="R177"/>
  <c i="5" r="BK121"/>
  <c r="J121"/>
  <c r="J98"/>
  <c r="R121"/>
  <c i="6" r="BK120"/>
  <c r="J120"/>
  <c r="J98"/>
  <c i="2" r="BK124"/>
  <c r="J124"/>
  <c r="J98"/>
  <c r="T131"/>
  <c r="P140"/>
  <c i="3" r="T136"/>
  <c i="4" r="R124"/>
  <c r="R123"/>
  <c r="BK177"/>
  <c r="J177"/>
  <c r="J101"/>
  <c r="T177"/>
  <c i="5" r="T125"/>
  <c i="6" r="R120"/>
  <c r="R119"/>
  <c r="R118"/>
  <c i="2" r="R124"/>
  <c r="T135"/>
  <c i="3" r="T124"/>
  <c r="T123"/>
  <c r="T128"/>
  <c i="6" r="T120"/>
  <c r="T119"/>
  <c r="T118"/>
  <c i="2" r="P124"/>
  <c r="P123"/>
  <c r="P122"/>
  <c i="1" r="AU95"/>
  <c i="2" r="BK135"/>
  <c r="J135"/>
  <c r="J100"/>
  <c r="R140"/>
  <c i="3" r="P136"/>
  <c r="P127"/>
  <c r="P122"/>
  <c i="1" r="AU96"/>
  <c i="4" r="BK131"/>
  <c r="J131"/>
  <c r="J100"/>
  <c r="T194"/>
  <c i="5" r="R125"/>
  <c r="R120"/>
  <c r="R119"/>
  <c i="2" r="BK131"/>
  <c r="J131"/>
  <c r="J99"/>
  <c i="3" r="BK124"/>
  <c r="J124"/>
  <c r="J98"/>
  <c r="BK128"/>
  <c r="J128"/>
  <c r="J100"/>
  <c i="4" r="P124"/>
  <c r="P123"/>
  <c r="P194"/>
  <c i="5" r="T121"/>
  <c i="7" r="BK120"/>
  <c r="J120"/>
  <c r="J98"/>
  <c r="P120"/>
  <c r="P119"/>
  <c r="P118"/>
  <c i="1" r="AU100"/>
  <c i="7" r="R120"/>
  <c r="R119"/>
  <c r="R118"/>
  <c r="T120"/>
  <c r="T119"/>
  <c r="T118"/>
  <c i="2" r="BK138"/>
  <c r="J138"/>
  <c r="J101"/>
  <c i="3" r="BK192"/>
  <c r="J192"/>
  <c r="J102"/>
  <c i="7" r="E85"/>
  <c r="F115"/>
  <c r="BE128"/>
  <c r="BE122"/>
  <c r="BE129"/>
  <c r="BE137"/>
  <c r="BE147"/>
  <c r="J92"/>
  <c r="F114"/>
  <c r="BE121"/>
  <c r="BE126"/>
  <c r="BE130"/>
  <c r="BE149"/>
  <c r="BE154"/>
  <c r="J89"/>
  <c r="BE123"/>
  <c r="BE124"/>
  <c r="BE125"/>
  <c r="BE148"/>
  <c r="BE156"/>
  <c r="BE143"/>
  <c r="BE151"/>
  <c r="BE158"/>
  <c i="6" r="BK119"/>
  <c r="J119"/>
  <c r="J97"/>
  <c i="7" r="J91"/>
  <c r="BE127"/>
  <c r="BE150"/>
  <c r="BE152"/>
  <c r="BE153"/>
  <c r="BE157"/>
  <c r="BE139"/>
  <c r="BE131"/>
  <c i="6" r="F92"/>
  <c r="BE127"/>
  <c r="BE121"/>
  <c r="BE133"/>
  <c r="BE130"/>
  <c i="5" r="BK120"/>
  <c r="J120"/>
  <c r="J97"/>
  <c i="6" r="F91"/>
  <c r="J112"/>
  <c r="BE136"/>
  <c r="BE139"/>
  <c r="BE142"/>
  <c r="BE159"/>
  <c r="BE175"/>
  <c r="BE183"/>
  <c r="BE187"/>
  <c r="E108"/>
  <c r="J115"/>
  <c r="BE145"/>
  <c r="BE148"/>
  <c r="BE192"/>
  <c r="J114"/>
  <c r="BE155"/>
  <c r="BE163"/>
  <c r="BE180"/>
  <c r="BE184"/>
  <c r="BE188"/>
  <c r="BE191"/>
  <c r="BE124"/>
  <c r="BE152"/>
  <c r="BE156"/>
  <c r="BE172"/>
  <c r="BE178"/>
  <c r="BE181"/>
  <c r="BE190"/>
  <c r="BE151"/>
  <c r="BE166"/>
  <c r="BE169"/>
  <c i="5" r="F91"/>
  <c r="J113"/>
  <c r="E109"/>
  <c r="J115"/>
  <c r="BE122"/>
  <c r="BE123"/>
  <c r="BE124"/>
  <c r="BE128"/>
  <c r="BE130"/>
  <c r="BE152"/>
  <c r="BE131"/>
  <c r="BE133"/>
  <c r="BE145"/>
  <c r="BE150"/>
  <c i="4" r="BK130"/>
  <c r="J130"/>
  <c r="J99"/>
  <c i="5" r="F92"/>
  <c r="BE127"/>
  <c r="BE147"/>
  <c r="BE146"/>
  <c r="BE148"/>
  <c i="4" r="BK123"/>
  <c r="J123"/>
  <c r="J97"/>
  <c i="5" r="BE129"/>
  <c r="BE132"/>
  <c r="BE137"/>
  <c r="BE140"/>
  <c r="BE144"/>
  <c r="BE149"/>
  <c r="BE153"/>
  <c r="BE154"/>
  <c r="J92"/>
  <c r="BE126"/>
  <c r="BE141"/>
  <c r="BE151"/>
  <c i="4" r="BE136"/>
  <c r="BE149"/>
  <c r="BE152"/>
  <c r="BE160"/>
  <c r="BE169"/>
  <c r="BE175"/>
  <c r="BE181"/>
  <c r="BE193"/>
  <c r="BE208"/>
  <c r="BE218"/>
  <c r="F91"/>
  <c r="BE125"/>
  <c r="BE172"/>
  <c r="BE192"/>
  <c r="J91"/>
  <c r="BE147"/>
  <c r="BE148"/>
  <c r="BE180"/>
  <c r="BE182"/>
  <c r="J116"/>
  <c r="BE126"/>
  <c r="BE134"/>
  <c r="BE150"/>
  <c r="BE156"/>
  <c r="BE157"/>
  <c r="BE170"/>
  <c r="BE205"/>
  <c r="BE207"/>
  <c r="BE237"/>
  <c r="BE132"/>
  <c r="BE154"/>
  <c r="BE155"/>
  <c r="BE176"/>
  <c r="BE184"/>
  <c r="BE185"/>
  <c r="BE222"/>
  <c r="BE223"/>
  <c r="BE225"/>
  <c r="BE226"/>
  <c r="BE235"/>
  <c r="F92"/>
  <c r="J119"/>
  <c r="BE129"/>
  <c r="BE133"/>
  <c r="BE137"/>
  <c r="BE138"/>
  <c r="BE139"/>
  <c r="BE142"/>
  <c r="BE143"/>
  <c r="BE144"/>
  <c r="BE146"/>
  <c r="BE153"/>
  <c r="BE186"/>
  <c r="BE195"/>
  <c r="BE220"/>
  <c r="BE221"/>
  <c r="BE224"/>
  <c r="E112"/>
  <c r="BE140"/>
  <c r="BE145"/>
  <c r="BE159"/>
  <c r="BE163"/>
  <c r="BE166"/>
  <c r="BE171"/>
  <c r="BE178"/>
  <c r="BE183"/>
  <c r="BE216"/>
  <c r="BE135"/>
  <c r="BE141"/>
  <c r="BE151"/>
  <c r="BE164"/>
  <c r="BE165"/>
  <c r="BE179"/>
  <c r="BE187"/>
  <c r="BE188"/>
  <c r="BE189"/>
  <c r="BE190"/>
  <c r="BE191"/>
  <c r="BE200"/>
  <c r="BE212"/>
  <c r="BE214"/>
  <c r="BE233"/>
  <c i="3" r="J92"/>
  <c r="BE129"/>
  <c r="BE141"/>
  <c r="BE155"/>
  <c r="BE161"/>
  <c r="BE162"/>
  <c r="BE169"/>
  <c r="F91"/>
  <c r="J116"/>
  <c r="BE125"/>
  <c r="BE126"/>
  <c r="BE131"/>
  <c r="BE143"/>
  <c r="BE149"/>
  <c r="BE151"/>
  <c r="BE153"/>
  <c r="BE157"/>
  <c r="BE158"/>
  <c r="BE177"/>
  <c r="BE178"/>
  <c r="BE182"/>
  <c r="BE183"/>
  <c r="BE186"/>
  <c r="BE187"/>
  <c r="BE188"/>
  <c r="BE193"/>
  <c r="BE130"/>
  <c r="BE133"/>
  <c r="BE145"/>
  <c r="BE147"/>
  <c r="BE148"/>
  <c r="BE152"/>
  <c r="BE154"/>
  <c r="BE159"/>
  <c r="BE160"/>
  <c r="BE166"/>
  <c r="BE168"/>
  <c r="BE179"/>
  <c r="BE190"/>
  <c r="BE191"/>
  <c r="F92"/>
  <c r="BE132"/>
  <c r="BE146"/>
  <c r="BE150"/>
  <c r="BE163"/>
  <c r="BE170"/>
  <c r="BE173"/>
  <c r="J118"/>
  <c r="BE139"/>
  <c r="BE167"/>
  <c r="BE171"/>
  <c r="BE172"/>
  <c r="BE174"/>
  <c r="BE175"/>
  <c r="BE176"/>
  <c r="BE180"/>
  <c r="BE184"/>
  <c r="BE189"/>
  <c r="BE134"/>
  <c r="BE135"/>
  <c r="BE137"/>
  <c r="BE142"/>
  <c r="BE156"/>
  <c r="BE164"/>
  <c r="BE165"/>
  <c r="BE181"/>
  <c i="2" r="BK123"/>
  <c r="BK122"/>
  <c r="J122"/>
  <c r="J96"/>
  <c i="3" r="BE138"/>
  <c r="E85"/>
  <c r="BE140"/>
  <c r="BE144"/>
  <c i="2" r="BE142"/>
  <c r="E85"/>
  <c r="F92"/>
  <c r="J89"/>
  <c r="J92"/>
  <c r="J118"/>
  <c r="BE132"/>
  <c r="BE133"/>
  <c r="BE136"/>
  <c r="F118"/>
  <c r="BE127"/>
  <c r="BE129"/>
  <c r="BE130"/>
  <c r="BE137"/>
  <c r="BE125"/>
  <c r="BE128"/>
  <c r="BE134"/>
  <c r="BE126"/>
  <c r="BE139"/>
  <c r="BE141"/>
  <c i="1" r="BA95"/>
  <c i="3" r="J34"/>
  <c i="1" r="AW96"/>
  <c i="5" r="F34"/>
  <c i="1" r="BA98"/>
  <c i="5" r="F35"/>
  <c i="1" r="BB98"/>
  <c i="7" r="F34"/>
  <c i="1" r="BA100"/>
  <c i="3" r="F35"/>
  <c i="1" r="BB96"/>
  <c i="4" r="F37"/>
  <c i="1" r="BD97"/>
  <c i="7" r="F37"/>
  <c i="1" r="BD100"/>
  <c i="3" r="F37"/>
  <c i="1" r="BD96"/>
  <c i="5" r="F37"/>
  <c i="1" r="BD98"/>
  <c i="5" r="J34"/>
  <c i="1" r="AW98"/>
  <c i="6" r="F36"/>
  <c i="1" r="BC99"/>
  <c i="7" r="F35"/>
  <c i="1" r="BB100"/>
  <c i="2" r="J34"/>
  <c i="1" r="AW95"/>
  <c i="4" r="F34"/>
  <c i="1" r="BA97"/>
  <c i="5" r="F36"/>
  <c i="1" r="BC98"/>
  <c i="6" r="J34"/>
  <c i="1" r="AW99"/>
  <c i="2" r="F37"/>
  <c i="1" r="BD95"/>
  <c i="3" r="F34"/>
  <c i="1" r="BA96"/>
  <c i="4" r="F35"/>
  <c i="1" r="BB97"/>
  <c i="6" r="F35"/>
  <c i="1" r="BB99"/>
  <c i="7" r="F36"/>
  <c i="1" r="BC100"/>
  <c i="2" r="F35"/>
  <c i="1" r="BB95"/>
  <c i="4" r="J34"/>
  <c i="1" r="AW97"/>
  <c i="6" r="F34"/>
  <c i="1" r="BA99"/>
  <c i="2" r="F36"/>
  <c i="1" r="BC95"/>
  <c i="3" r="F36"/>
  <c i="1" r="BC96"/>
  <c i="4" r="F36"/>
  <c i="1" r="BC97"/>
  <c i="6" r="F37"/>
  <c i="1" r="BD99"/>
  <c i="7" r="J34"/>
  <c i="1" r="AW100"/>
  <c i="2" l="1" r="R123"/>
  <c r="R122"/>
  <c i="4" r="T130"/>
  <c r="T122"/>
  <c i="5" r="P120"/>
  <c r="P119"/>
  <c i="1" r="AU98"/>
  <c i="3" r="T127"/>
  <c r="T122"/>
  <c i="4" r="R130"/>
  <c r="R122"/>
  <c i="5" r="T120"/>
  <c r="T119"/>
  <c i="2" r="T123"/>
  <c r="T122"/>
  <c i="4" r="P130"/>
  <c r="P122"/>
  <c i="1" r="AU97"/>
  <c i="3" r="R127"/>
  <c r="R122"/>
  <c r="BK127"/>
  <c r="J127"/>
  <c r="J99"/>
  <c r="BK123"/>
  <c r="J123"/>
  <c r="J97"/>
  <c i="7" r="BK119"/>
  <c r="J119"/>
  <c r="J97"/>
  <c i="6" r="BK118"/>
  <c r="J118"/>
  <c r="J96"/>
  <c i="5" r="BK119"/>
  <c r="J119"/>
  <c i="4" r="BK122"/>
  <c r="J122"/>
  <c r="J96"/>
  <c i="2" r="J123"/>
  <c r="J97"/>
  <c i="4" r="F33"/>
  <c i="1" r="AZ97"/>
  <c i="4" r="J33"/>
  <c i="1" r="AV97"/>
  <c r="AT97"/>
  <c i="2" r="J33"/>
  <c i="1" r="AV95"/>
  <c r="AT95"/>
  <c i="7" r="F33"/>
  <c i="1" r="AZ100"/>
  <c i="3" r="F33"/>
  <c i="1" r="AZ96"/>
  <c r="BA94"/>
  <c r="AW94"/>
  <c r="AK30"/>
  <c i="2" r="F33"/>
  <c i="1" r="AZ95"/>
  <c i="6" r="J33"/>
  <c i="1" r="AV99"/>
  <c r="AT99"/>
  <c i="3" r="J33"/>
  <c i="1" r="AV96"/>
  <c r="AT96"/>
  <c i="7" r="J33"/>
  <c i="1" r="AV100"/>
  <c r="AT100"/>
  <c r="BC94"/>
  <c r="W32"/>
  <c i="2" r="J30"/>
  <c i="1" r="AG95"/>
  <c i="5" r="F33"/>
  <c i="1" r="AZ98"/>
  <c i="5" r="J30"/>
  <c i="1" r="AG98"/>
  <c i="6" r="F33"/>
  <c i="1" r="AZ99"/>
  <c r="BD94"/>
  <c r="W33"/>
  <c i="5" r="J33"/>
  <c i="1" r="AV98"/>
  <c r="AT98"/>
  <c r="BB94"/>
  <c r="W31"/>
  <c i="3" l="1" r="BK122"/>
  <c r="J122"/>
  <c i="7" r="BK118"/>
  <c r="J118"/>
  <c r="J96"/>
  <c i="1" r="AN98"/>
  <c i="5" r="J96"/>
  <c r="J39"/>
  <c i="1" r="AN95"/>
  <c i="2" r="J39"/>
  <c i="1" r="AU94"/>
  <c r="AX94"/>
  <c i="3" r="J30"/>
  <c i="1" r="AG96"/>
  <c i="6" r="J30"/>
  <c i="1" r="AG99"/>
  <c r="AN99"/>
  <c r="W30"/>
  <c r="AZ94"/>
  <c r="W29"/>
  <c r="AY94"/>
  <c i="4" r="J30"/>
  <c i="1" r="AG97"/>
  <c i="3" l="1" r="J39"/>
  <c r="J96"/>
  <c i="6" r="J39"/>
  <c i="4" r="J39"/>
  <c i="1" r="AN97"/>
  <c r="AN96"/>
  <c i="7" r="J30"/>
  <c i="1" r="AG100"/>
  <c r="AG94"/>
  <c r="AK26"/>
  <c r="AV94"/>
  <c r="AK29"/>
  <c r="AK35"/>
  <c i="7" l="1" r="J39"/>
  <c i="1" r="AN100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<sst xmlns="http://schemas.openxmlformats.org/spreadsheetml/2006/main">
  <si>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</si>
  <si>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</si>
  <si>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</si>
  <si>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</si>
  <si>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</si>
  <si>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{2c92810c-7b03-49d3-a3d8-dcae2ca97bc0}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</si>
  <si>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</si>
  <si>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</si>
  <si>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</si>
  <si>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</si>
  <si>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</si>
  <si>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</si>
  <si>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</si>
  <si>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</si>
  <si>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KT07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</si>
  <si>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</si>
  <si>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</si>
  <si>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250217_PDPS_Koldinova - Dukelská</t>
  </si>
  <si>
    <t>KSO:</t>
  </si>
  <si>
    <t>CC-CZ:</t>
  </si>
  <si>
    <t>Místo:</t>
  </si>
  <si>
    <t>Klatovy</t>
  </si>
  <si>
    <t>Datum:</t>
  </si>
  <si>
    <t>8. 4. 2024</t>
  </si>
  <si>
    <t>Zadavatel:</t>
  </si>
  <si>
    <t>IČ:</t>
  </si>
  <si>
    <t>00255661</t>
  </si>
  <si>
    <t>Město Klatovy</t>
  </si>
  <si>
    <t>DIČ:</t>
  </si>
  <si>
    <t>Uchazeč:</t>
  </si>
  <si>
    <t>Vyplň údaj</t>
  </si>
  <si>
    <t>Projektant:</t>
  </si>
  <si>
    <t>25680595</t>
  </si>
  <si>
    <t>SWARCO Traffic CZ s.r.o.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</si>
  <si>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</si>
  <si>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</si>
  <si>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</si>
  <si>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</si>
  <si>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</si>
  <si>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</si>
  <si>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</si>
  <si>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</si>
  <si>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</si>
  <si>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</si>
  <si>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</si>
  <si>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</si>
  <si>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</si>
  <si>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</si>
  <si>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</si>
  <si>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</si>
  <si>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</si>
  <si>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</si>
  <si>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</si>
  <si>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</si>
  <si>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</si>
  <si>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</si>
  <si>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</si>
  <si>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</si>
  <si>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</si>
  <si>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</si>
  <si>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</si>
  <si>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</si>
  <si>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</si>
  <si>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</si>
  <si>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</si>
  <si>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</si>
  <si>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</si>
  <si>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</si>
  <si>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</si>
  <si>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</si>
  <si>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</si>
  <si>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</si>
  <si>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</si>
  <si>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</si>
  <si>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</si>
  <si>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</si>
  <si>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</si>
  <si>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</si>
  <si>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</si>
  <si>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</si>
  <si>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</si>
  <si>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</si>
  <si>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</si>
  <si>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</si>
  <si>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Ostatní náklady</t>
  </si>
  <si>
    <t>STA</t>
  </si>
  <si>
    <t>{45367c28-dc97-49f5-923e-c75a17e84de3}</t>
  </si>
  <si>
    <t>2</t>
  </si>
  <si>
    <t>Technologie SSZ + montáž</t>
  </si>
  <si>
    <t>{6e653a49-01f9-470a-a5f3-a27ad22babbb}</t>
  </si>
  <si>
    <t>3</t>
  </si>
  <si>
    <t>Kabeláž</t>
  </si>
  <si>
    <t>{35071e3c-0481-4b43-ad9c-6f41cd4b43b4}</t>
  </si>
  <si>
    <t>4</t>
  </si>
  <si>
    <t>Demontáže</t>
  </si>
  <si>
    <t>{3207ec42-ef41-4067-ae6b-9e002cc13bc8}</t>
  </si>
  <si>
    <t>6</t>
  </si>
  <si>
    <t>Vrchní vrstvy</t>
  </si>
  <si>
    <t>{dc9b4ae8-7a14-43a1-b947-c0172370e66d}</t>
  </si>
  <si>
    <t>7</t>
  </si>
  <si>
    <t>Dopravní značení</t>
  </si>
  <si>
    <t>{9764fbe4-61ae-4984-a5f2-533cda19f4a2}</t>
  </si>
  <si>
    <t>KRYCÍ LIST SOUPISU PRACÍ</t>
  </si>
  <si>
    <t>Objekt:</t>
  </si>
  <si>
    <t>1 -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</si>
  <si>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</si>
  <si>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</si>
  <si>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</si>
  <si>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</si>
  <si>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</si>
  <si>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</si>
  <si>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</si>
  <si>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</si>
  <si>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</si>
  <si>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</si>
  <si>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</si>
  <si>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</si>
  <si>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</si>
  <si>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</si>
  <si>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</si>
  <si>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</si>
  <si>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</si>
  <si>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</si>
  <si>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</si>
  <si>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</si>
  <si>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</si>
  <si>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</si>
  <si>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</si>
  <si>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</si>
  <si>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</si>
  <si>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</si>
  <si>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</si>
  <si>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</si>
  <si>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</si>
  <si>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</si>
  <si>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</si>
  <si>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010001001R</t>
  </si>
  <si>
    <t>Vytyčení stávajících inženýrských sítí</t>
  </si>
  <si>
    <t>kus</t>
  </si>
  <si>
    <t>010001002R</t>
  </si>
  <si>
    <t>Geodetická činnost – zaměření skutečného provedení sloupů a kabeláže včetně dokumentace</t>
  </si>
  <si>
    <t>013203001R</t>
  </si>
  <si>
    <t>Dokumentace stavby bez rozlišení - řadičová dokumentace</t>
  </si>
  <si>
    <t>10</t>
  </si>
  <si>
    <t>013203002R</t>
  </si>
  <si>
    <t>Dokumentace stavby bez rozlišení - projekt dopravního řešení</t>
  </si>
  <si>
    <t>013203003R</t>
  </si>
  <si>
    <t>Dokumentace stavby bez rozlišení - DIO - projekt k dopravnímu značení</t>
  </si>
  <si>
    <t>14</t>
  </si>
  <si>
    <t>013254000</t>
  </si>
  <si>
    <t>Dokumentace skutečného provedení stavby</t>
  </si>
  <si>
    <t>18</t>
  </si>
  <si>
    <t>VRN4</t>
  </si>
  <si>
    <t>Inženýrská činnost</t>
  </si>
  <si>
    <t>044002000</t>
  </si>
  <si>
    <t>Revize</t>
  </si>
  <si>
    <t>20</t>
  </si>
  <si>
    <t>8</t>
  </si>
  <si>
    <t>045002000</t>
  </si>
  <si>
    <t>Kompletační a koordinační činnost</t>
  </si>
  <si>
    <t>24</t>
  </si>
  <si>
    <t>9</t>
  </si>
  <si>
    <t>045002001R</t>
  </si>
  <si>
    <t>Realizační inženýring</t>
  </si>
  <si>
    <t>26</t>
  </si>
  <si>
    <t>VRN6</t>
  </si>
  <si>
    <t>Územní vlivy</t>
  </si>
  <si>
    <t>065002000</t>
  </si>
  <si>
    <t>Mimostaveništní doprava materiálů</t>
  </si>
  <si>
    <t>28</t>
  </si>
  <si>
    <t>11</t>
  </si>
  <si>
    <t>065002001R</t>
  </si>
  <si>
    <t>Horizontální přesun materiálu</t>
  </si>
  <si>
    <t>30</t>
  </si>
  <si>
    <t>VRN7</t>
  </si>
  <si>
    <t>Provozní vlivy</t>
  </si>
  <si>
    <t>070001000</t>
  </si>
  <si>
    <t>32</t>
  </si>
  <si>
    <t>VRN9</t>
  </si>
  <si>
    <t>13</t>
  </si>
  <si>
    <t>091003001R</t>
  </si>
  <si>
    <t>Přechodné dopravní značení</t>
  </si>
  <si>
    <t>34</t>
  </si>
  <si>
    <t>092103001</t>
  </si>
  <si>
    <t>Náklady na zkušební provoz</t>
  </si>
  <si>
    <t>38</t>
  </si>
  <si>
    <t>P</t>
  </si>
  <si>
    <t>Poznámka k položce:_x000d_
Poznámka k položce: Stažení dopravních dat z řadiče, zhotovení dokumentace pro zkušební provoz s případnou jednou úpravou SW řadiče - naprogramování a nahrání SW</t>
  </si>
  <si>
    <t>2 - Technologie SSZ + montáž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</si>
  <si>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</si>
  <si>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</si>
  <si>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</si>
  <si>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</si>
  <si>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</si>
  <si>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</si>
  <si>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PSV</t>
  </si>
  <si>
    <t>Práce a dodávky PSV</t>
  </si>
  <si>
    <t>741</t>
  </si>
  <si>
    <t>Elektroinstalace - silnoproud</t>
  </si>
  <si>
    <t>M</t>
  </si>
  <si>
    <t>35822111</t>
  </si>
  <si>
    <t>jistič 1-pólový 16 A vypínací charakteristika B vypínací schopnost 10 kA</t>
  </si>
  <si>
    <t>256</t>
  </si>
  <si>
    <t>64</t>
  </si>
  <si>
    <t>-819924671</t>
  </si>
  <si>
    <t>741320105</t>
  </si>
  <si>
    <t>Montáž jističů jednopólových nn do 25 A ve skříni se zapojením vodičů</t>
  </si>
  <si>
    <t>16</t>
  </si>
  <si>
    <t>-1766796101</t>
  </si>
  <si>
    <t>Práce a dodávky M</t>
  </si>
  <si>
    <t>21-M</t>
  </si>
  <si>
    <t>Elektromontáže</t>
  </si>
  <si>
    <t>34143274</t>
  </si>
  <si>
    <t>kabel ovládací flexibilní jádro Cu lanované izolace PVC plášť PVC 300/500V (CMSM) 3x1,50mm2</t>
  </si>
  <si>
    <t>m</t>
  </si>
  <si>
    <t>-1713592576</t>
  </si>
  <si>
    <t>210812011</t>
  </si>
  <si>
    <t>Montáž kabelu Cu plného nebo laněného do 1 kV žíly 3x1,5 až 6 mm2 (např. CYKY) bez ukončení uloženého volně nebo v liště</t>
  </si>
  <si>
    <t>1259809466</t>
  </si>
  <si>
    <t>34143306</t>
  </si>
  <si>
    <t>kabel ovládací flexibilní jádro Cu lanované izolace PVC plášť PVC 300/500V (CMSM) 5x1,50mm2</t>
  </si>
  <si>
    <t>755119514</t>
  </si>
  <si>
    <t>210812061</t>
  </si>
  <si>
    <t>Montáž kabelu Cu plného nebo laněného do 1 kV žíly 5x1,5 až 2,5 mm2 (např. CYKY) bez ukončení uloženého volně nebo v liště</t>
  </si>
  <si>
    <t>-828848519</t>
  </si>
  <si>
    <t>34143332</t>
  </si>
  <si>
    <t>kabel ovládací flexibilní jádro Cu lanované izolace PVC plášť PVC 300/500V (CMSM) 12x0,75mm2</t>
  </si>
  <si>
    <t>1553530437</t>
  </si>
  <si>
    <t>741120502</t>
  </si>
  <si>
    <t>Montáž kabelů flexibilních měděných bez ukončení uložených volně lehkých a středních (např. CGSG), počtu žil do 16</t>
  </si>
  <si>
    <t>1186466889</t>
  </si>
  <si>
    <t>220300529R</t>
  </si>
  <si>
    <t>Ukončení šňůr lisovací trubičkou</t>
  </si>
  <si>
    <t>-1155518319</t>
  </si>
  <si>
    <t>22-M</t>
  </si>
  <si>
    <t>Montáže technologických zařízení pro dopravní stavby</t>
  </si>
  <si>
    <t>404452795R</t>
  </si>
  <si>
    <t>Mikroprocesorový řadič včetně SW a montáže</t>
  </si>
  <si>
    <t>200</t>
  </si>
  <si>
    <t>404452796R</t>
  </si>
  <si>
    <t>Základ řadiče</t>
  </si>
  <si>
    <t>202</t>
  </si>
  <si>
    <t>404452797R</t>
  </si>
  <si>
    <t>Zemnící souprava řadiče</t>
  </si>
  <si>
    <t>204</t>
  </si>
  <si>
    <t>220111759R</t>
  </si>
  <si>
    <t>Uzemnění řadičové skříně</t>
  </si>
  <si>
    <t>-1349371716</t>
  </si>
  <si>
    <t>404452789R</t>
  </si>
  <si>
    <t>Radiohodiny DCF</t>
  </si>
  <si>
    <t>304</t>
  </si>
  <si>
    <t>15</t>
  </si>
  <si>
    <t>220960091R</t>
  </si>
  <si>
    <t>Montáž základu řadiče vč dodání betonu</t>
  </si>
  <si>
    <t>22495602</t>
  </si>
  <si>
    <t>220960182</t>
  </si>
  <si>
    <t>Montáž řadiče přes šest světelných skupin</t>
  </si>
  <si>
    <t>-836412315</t>
  </si>
  <si>
    <t>17</t>
  </si>
  <si>
    <t>404452793R</t>
  </si>
  <si>
    <t>Ruční řízení</t>
  </si>
  <si>
    <t>194</t>
  </si>
  <si>
    <t>220960182R</t>
  </si>
  <si>
    <t>Montáž ručního řízení</t>
  </si>
  <si>
    <t>-1386208899</t>
  </si>
  <si>
    <t>19</t>
  </si>
  <si>
    <t>404452711R</t>
  </si>
  <si>
    <t>LED - Dopravní návěstidlo 3 x 210/230V plný signál</t>
  </si>
  <si>
    <t>214</t>
  </si>
  <si>
    <t>404452713R</t>
  </si>
  <si>
    <t>LED - Jednokomorové náv. 1 x 210/230V zelená šipka</t>
  </si>
  <si>
    <t>218</t>
  </si>
  <si>
    <t>404452714R</t>
  </si>
  <si>
    <t>LED - Jednokomorové náv. 1 x 210/230V žlutý chodec</t>
  </si>
  <si>
    <t>220</t>
  </si>
  <si>
    <t>22</t>
  </si>
  <si>
    <t>404452701R</t>
  </si>
  <si>
    <t>LED - Chodecké návěstidlo 2 x 210/230V</t>
  </si>
  <si>
    <t>222</t>
  </si>
  <si>
    <t>23</t>
  </si>
  <si>
    <t>404452703R</t>
  </si>
  <si>
    <t>LED - Dopravní návěstidlo 3 x 300/230V plný signál</t>
  </si>
  <si>
    <t>226</t>
  </si>
  <si>
    <t>404452706R</t>
  </si>
  <si>
    <t xml:space="preserve">LED - Jednokomorové náv. 1x 300/230V vyklizovací zelená šipka  včetně kontrastního rámu</t>
  </si>
  <si>
    <t>232</t>
  </si>
  <si>
    <t>25</t>
  </si>
  <si>
    <t>220960041</t>
  </si>
  <si>
    <t>Montáž sestaveného návěstidla tříkomorového na stožár</t>
  </si>
  <si>
    <t>-1053955177</t>
  </si>
  <si>
    <t>220960044</t>
  </si>
  <si>
    <t>Montáž sestaveného návěstidla tříkomorového průměru 300 mm na výložník</t>
  </si>
  <si>
    <t>1515584916</t>
  </si>
  <si>
    <t>27</t>
  </si>
  <si>
    <t>220960031</t>
  </si>
  <si>
    <t>Montáž sestaveného návěstidla jednokomorového na stožár</t>
  </si>
  <si>
    <t>-411360813</t>
  </si>
  <si>
    <t>220960036</t>
  </si>
  <si>
    <t>Montáž sestaveného návěstidla dvoukomorového na stožár</t>
  </si>
  <si>
    <t>-2015261398</t>
  </si>
  <si>
    <t>29</t>
  </si>
  <si>
    <t>40445260</t>
  </si>
  <si>
    <t>páska upínací 12,7x0,75mm</t>
  </si>
  <si>
    <t>114</t>
  </si>
  <si>
    <t>404452798R</t>
  </si>
  <si>
    <t>Videosouprava - 1 kamera</t>
  </si>
  <si>
    <t>206</t>
  </si>
  <si>
    <t>31</t>
  </si>
  <si>
    <t>404452799R</t>
  </si>
  <si>
    <t>Videosouprava - 2 kamery</t>
  </si>
  <si>
    <t>208</t>
  </si>
  <si>
    <t>220960129R</t>
  </si>
  <si>
    <t>Montáž dopravního videodetektoru</t>
  </si>
  <si>
    <t>1152950528</t>
  </si>
  <si>
    <t>33</t>
  </si>
  <si>
    <t>220960120</t>
  </si>
  <si>
    <t>Montáž dopravního videodetektoru na výložník</t>
  </si>
  <si>
    <t>386268888</t>
  </si>
  <si>
    <t>220960007R</t>
  </si>
  <si>
    <t>Montáž třmenu videodetekce</t>
  </si>
  <si>
    <t>-926214310</t>
  </si>
  <si>
    <t>35</t>
  </si>
  <si>
    <t>220960122R</t>
  </si>
  <si>
    <t>Montáž a nastavení videokamer</t>
  </si>
  <si>
    <t>823060031</t>
  </si>
  <si>
    <t>36</t>
  </si>
  <si>
    <t>220960191R</t>
  </si>
  <si>
    <t>Konfigurace virtuálních detekčních smyček</t>
  </si>
  <si>
    <t>1420382701</t>
  </si>
  <si>
    <t>37</t>
  </si>
  <si>
    <t>220960192R</t>
  </si>
  <si>
    <t>Doladění pozic smyček, monitoring</t>
  </si>
  <si>
    <t>-1636567029</t>
  </si>
  <si>
    <t>404452782R.1</t>
  </si>
  <si>
    <t>Třmen návěstidla 300 na výložník, pevný</t>
  </si>
  <si>
    <t>286</t>
  </si>
  <si>
    <t>39</t>
  </si>
  <si>
    <t>220960006R</t>
  </si>
  <si>
    <t>Montáž třmenu návěstidla na výložníku</t>
  </si>
  <si>
    <t>-1903624536</t>
  </si>
  <si>
    <t>40</t>
  </si>
  <si>
    <t>4044527841R</t>
  </si>
  <si>
    <t>Rozpínací chodecké tlačítko pro nevidomé</t>
  </si>
  <si>
    <t>290</t>
  </si>
  <si>
    <t>41</t>
  </si>
  <si>
    <t>404452784R</t>
  </si>
  <si>
    <t>Celoplošné senzorické chodecké tlačítko</t>
  </si>
  <si>
    <t>292</t>
  </si>
  <si>
    <t>42</t>
  </si>
  <si>
    <t>220960126</t>
  </si>
  <si>
    <t>Montáž tlačítka pro chodce na stožár</t>
  </si>
  <si>
    <t>-793157293</t>
  </si>
  <si>
    <t>43</t>
  </si>
  <si>
    <t>220960126R</t>
  </si>
  <si>
    <t>Nastavení celosenzorického tlačítka v řadiči</t>
  </si>
  <si>
    <t>117195504</t>
  </si>
  <si>
    <t>44</t>
  </si>
  <si>
    <t>404452786R</t>
  </si>
  <si>
    <t>Jednotka pro časové ovládání zvukových návěstidel (JAZS - 1)</t>
  </si>
  <si>
    <t>298</t>
  </si>
  <si>
    <t>45</t>
  </si>
  <si>
    <t>220860068R</t>
  </si>
  <si>
    <t>Montáž jednotky pro časové ovládání zvukových návěstidel (JAZS - 1)</t>
  </si>
  <si>
    <t>-22748701</t>
  </si>
  <si>
    <t>46</t>
  </si>
  <si>
    <t>404452787R</t>
  </si>
  <si>
    <t>Přijímače pro dálkovou aktivaci zvukových návěstidel (BPN - 1)</t>
  </si>
  <si>
    <t>300</t>
  </si>
  <si>
    <t>47</t>
  </si>
  <si>
    <t>220860067R</t>
  </si>
  <si>
    <t>Montáž přijímače pro dálkovou aktivaci zvukových návěstidel (BPN - 1)</t>
  </si>
  <si>
    <t>-1917151149</t>
  </si>
  <si>
    <t>48</t>
  </si>
  <si>
    <t>404452788R</t>
  </si>
  <si>
    <t>Akustické návěští pro nevidomé SZN - 1</t>
  </si>
  <si>
    <t>302</t>
  </si>
  <si>
    <t>49</t>
  </si>
  <si>
    <t>Akustické návěští pro nevidomé k celosenzorickému tlačítku</t>
  </si>
  <si>
    <t>1021574918</t>
  </si>
  <si>
    <t>50</t>
  </si>
  <si>
    <t>220860069R</t>
  </si>
  <si>
    <t>Montáž akustické signalizace SZN-1</t>
  </si>
  <si>
    <t>-1936856900</t>
  </si>
  <si>
    <t>51</t>
  </si>
  <si>
    <t>404452887R</t>
  </si>
  <si>
    <t>Preference IZS/MHD - RSU jednotka</t>
  </si>
  <si>
    <t>272</t>
  </si>
  <si>
    <t>52</t>
  </si>
  <si>
    <t>220960189R</t>
  </si>
  <si>
    <t>Softwarová úprava řadiče pro preferenci IZS/MHD</t>
  </si>
  <si>
    <t>-1137883528</t>
  </si>
  <si>
    <t>53</t>
  </si>
  <si>
    <t>404452793</t>
  </si>
  <si>
    <t>Switch s optickým výstupem pro připojení DŘÚ a dopravního řadiče</t>
  </si>
  <si>
    <t>268</t>
  </si>
  <si>
    <t>54</t>
  </si>
  <si>
    <t>220960187R.1</t>
  </si>
  <si>
    <t>Softwarová úprava dopravně řídící ústředny</t>
  </si>
  <si>
    <t>-1512196908</t>
  </si>
  <si>
    <t>55</t>
  </si>
  <si>
    <t>220960187R</t>
  </si>
  <si>
    <t>Montáž připojení SSZ k dopravně řídící ústředně vč. nadefinování nového SSZ na DŘÚ</t>
  </si>
  <si>
    <t>-1088408247</t>
  </si>
  <si>
    <t>56</t>
  </si>
  <si>
    <t>220960191</t>
  </si>
  <si>
    <t>Regulace a aktivace jedné signální skupiny s použitím montážní plošiny</t>
  </si>
  <si>
    <t>1516003957</t>
  </si>
  <si>
    <t>57</t>
  </si>
  <si>
    <t>220960192</t>
  </si>
  <si>
    <t>Regulace a aktivace jedné signální skupiny mikroprocesorového řadiče</t>
  </si>
  <si>
    <t>518509580</t>
  </si>
  <si>
    <t>Poznámka k položce:_x000d_
Regulace a aktivace první signální skupiny bez použitím montážní plošiny</t>
  </si>
  <si>
    <t>58</t>
  </si>
  <si>
    <t>220960196</t>
  </si>
  <si>
    <t>Regulace a aktivace každé další signální skupiny s použitím montážní plošiny</t>
  </si>
  <si>
    <t>244519962</t>
  </si>
  <si>
    <t>59</t>
  </si>
  <si>
    <t>220960197</t>
  </si>
  <si>
    <t>Regulace a aktivace každé další signální skupiny bez použití montážní plošiny</t>
  </si>
  <si>
    <t>712464996</t>
  </si>
  <si>
    <t>60</t>
  </si>
  <si>
    <t>220960308R</t>
  </si>
  <si>
    <t>Příprava ke komplexnímu vyzkoušení SSZ</t>
  </si>
  <si>
    <t>hod</t>
  </si>
  <si>
    <t>-1692218952</t>
  </si>
  <si>
    <t>61</t>
  </si>
  <si>
    <t>220960309R</t>
  </si>
  <si>
    <t>Komplexní vyzkoušení SSZ</t>
  </si>
  <si>
    <t>-1468222543</t>
  </si>
  <si>
    <t>62</t>
  </si>
  <si>
    <t>220960449R</t>
  </si>
  <si>
    <t>Uvedení zařízení SSZ do provozu po přepnutí na blikající žlutou se zajištěním v řadiči</t>
  </si>
  <si>
    <t>-1049093185</t>
  </si>
  <si>
    <t>63</t>
  </si>
  <si>
    <t>22096049R</t>
  </si>
  <si>
    <t>Přepnutí SSZ na blikající žlutou a zajištění v řadiči</t>
  </si>
  <si>
    <t>893122718</t>
  </si>
  <si>
    <t>HZS</t>
  </si>
  <si>
    <t>Hodinové zúčtovací sazby</t>
  </si>
  <si>
    <t>HZS3239R</t>
  </si>
  <si>
    <t>Montážní práce oceněné HZS</t>
  </si>
  <si>
    <t>262144</t>
  </si>
  <si>
    <t>1436204335</t>
  </si>
  <si>
    <t>HL_01</t>
  </si>
  <si>
    <t>hloubeni 0,35</t>
  </si>
  <si>
    <t>HL_03</t>
  </si>
  <si>
    <t>prekop vozovky</t>
  </si>
  <si>
    <t>16,5</t>
  </si>
  <si>
    <t>HL_50</t>
  </si>
  <si>
    <t>hloubeni 50cm</t>
  </si>
  <si>
    <t>2,5</t>
  </si>
  <si>
    <t>PREM</t>
  </si>
  <si>
    <t>vodorovne premisteni</t>
  </si>
  <si>
    <t>m3</t>
  </si>
  <si>
    <t>9,629</t>
  </si>
  <si>
    <t>SL_1</t>
  </si>
  <si>
    <t>hloubeni stozarovych jam</t>
  </si>
  <si>
    <t>4,3992</t>
  </si>
  <si>
    <t>3 - Kabeláž</t>
  </si>
  <si>
    <t>K - Elektroinstalace</t>
  </si>
  <si>
    <t xml:space="preserve">    742 - Elektroinstalace - slaboproud</t>
  </si>
  <si>
    <t>001 - Stavebně montážní práce - Kabelové rýhy</t>
  </si>
  <si>
    <t>Elektroinstalace</t>
  </si>
  <si>
    <t>742</t>
  </si>
  <si>
    <t>Elektroinstalace - slaboproud</t>
  </si>
  <si>
    <t>742124002R</t>
  </si>
  <si>
    <t>Protažení kabelů datových FTP</t>
  </si>
  <si>
    <t>1723136128</t>
  </si>
  <si>
    <t>34121273</t>
  </si>
  <si>
    <t>kabel datový venkovní se stíněnými páry Al fólií jádro Cu plné (U/FTP) kategorie 6a</t>
  </si>
  <si>
    <t>-445424861</t>
  </si>
  <si>
    <t>Poznámka k položce:_x000d_
U/FTP, průměr kabelu 7,3mm</t>
  </si>
  <si>
    <t>VV</t>
  </si>
  <si>
    <t>289*1,2 'Přepočtené koeficientem množství</t>
  </si>
  <si>
    <t>220300697R</t>
  </si>
  <si>
    <t>Ukončení kabelu FTP Cat 6</t>
  </si>
  <si>
    <t>-495573392</t>
  </si>
  <si>
    <t>316740605R</t>
  </si>
  <si>
    <t>výložníkový stožár 4,0 m - středně těžký</t>
  </si>
  <si>
    <t>272886751</t>
  </si>
  <si>
    <t>316740606R</t>
  </si>
  <si>
    <t>výložníkový stožár 4,5 m- středně těžký</t>
  </si>
  <si>
    <t>-17558198</t>
  </si>
  <si>
    <t>316740607R</t>
  </si>
  <si>
    <t>výložníkový stožár 5,0 m- středně těžký</t>
  </si>
  <si>
    <t>-521008677</t>
  </si>
  <si>
    <t>220960003</t>
  </si>
  <si>
    <t>Montáž stožáru nebo sloupku výložníkového zapušťěného</t>
  </si>
  <si>
    <t>-1942796076</t>
  </si>
  <si>
    <t>220960005</t>
  </si>
  <si>
    <t>Montáž výložníku na stožár</t>
  </si>
  <si>
    <t>1902899293</t>
  </si>
  <si>
    <t>316740711R</t>
  </si>
  <si>
    <t>chodecký stožár 3,4 m</t>
  </si>
  <si>
    <t>1021437512</t>
  </si>
  <si>
    <t>316740712R</t>
  </si>
  <si>
    <t>chodecký stožár 3,8 m</t>
  </si>
  <si>
    <t>436955459</t>
  </si>
  <si>
    <t>316740622R</t>
  </si>
  <si>
    <t>základ chodeckého stožáru a RŘ</t>
  </si>
  <si>
    <t>2063219090</t>
  </si>
  <si>
    <t>220960092R</t>
  </si>
  <si>
    <t>Montáž základu chodeckého stožáru vč. betonu + montáž chodeckého stořáru na základ</t>
  </si>
  <si>
    <t>1153821972</t>
  </si>
  <si>
    <t>316740691R</t>
  </si>
  <si>
    <t>svorkovnice stožárová (24 pozic)</t>
  </si>
  <si>
    <t>-1203283728</t>
  </si>
  <si>
    <t>220960139R</t>
  </si>
  <si>
    <t>Montáž stožárové svorkovnice</t>
  </si>
  <si>
    <t>930939771</t>
  </si>
  <si>
    <t>316740621R</t>
  </si>
  <si>
    <t>stožárová výzbroj - dvířka</t>
  </si>
  <si>
    <t>-1693435807</t>
  </si>
  <si>
    <t>220111869R</t>
  </si>
  <si>
    <t>Nátěr zemnícího pásku/drátu</t>
  </si>
  <si>
    <t>-2115983557</t>
  </si>
  <si>
    <t>220731519R</t>
  </si>
  <si>
    <t>Montáž uzemění stožárů</t>
  </si>
  <si>
    <t>1669572926</t>
  </si>
  <si>
    <t>220960138R</t>
  </si>
  <si>
    <t>Montáž stožárové výzbroje</t>
  </si>
  <si>
    <t>408956195</t>
  </si>
  <si>
    <t>316740624R</t>
  </si>
  <si>
    <t>těsnící pěna</t>
  </si>
  <si>
    <t>1159874868</t>
  </si>
  <si>
    <t>24642030</t>
  </si>
  <si>
    <t>ředidlo syntetických a olejových nátěrových hmot</t>
  </si>
  <si>
    <t>kg</t>
  </si>
  <si>
    <t>1565012576</t>
  </si>
  <si>
    <t>246215599R</t>
  </si>
  <si>
    <t>barva syntetická vrchní na ocelové konstrukce černá</t>
  </si>
  <si>
    <t>-1311529270</t>
  </si>
  <si>
    <t>316740623R</t>
  </si>
  <si>
    <t>štítek na označení kabelů</t>
  </si>
  <si>
    <t>-200236094</t>
  </si>
  <si>
    <t>220110346</t>
  </si>
  <si>
    <t>Montáž štítku kabelového průběžného</t>
  </si>
  <si>
    <t>1443706057</t>
  </si>
  <si>
    <t>404452568R</t>
  </si>
  <si>
    <t>svorka SR 02</t>
  </si>
  <si>
    <t>-2104476130</t>
  </si>
  <si>
    <t>404452569R</t>
  </si>
  <si>
    <t>svorka SR 03</t>
  </si>
  <si>
    <t>-639454249</t>
  </si>
  <si>
    <t>210220002</t>
  </si>
  <si>
    <t>Montáž uzemňovacích vedení vodičů FeZn pomocí svorek na povrchu drátem nebo lanem do průměru 10 mm</t>
  </si>
  <si>
    <t>-637955455</t>
  </si>
  <si>
    <t>35441073</t>
  </si>
  <si>
    <t>drát D 10mm FeZn</t>
  </si>
  <si>
    <t>128</t>
  </si>
  <si>
    <t>-1343762693</t>
  </si>
  <si>
    <t>460791213</t>
  </si>
  <si>
    <t>Montáž trubek ochranných plastových uložených volně do rýhy ohebných přes 50 do 90 mm</t>
  </si>
  <si>
    <t>151130584</t>
  </si>
  <si>
    <t>34571354</t>
  </si>
  <si>
    <t>trubka elektroinstalační ohebná dvouplášťová korugovaná (chránička) D 75/90mm, HDPE+LDPE</t>
  </si>
  <si>
    <t>1062796343</t>
  </si>
  <si>
    <t>132*1,05 'Přepočtené koeficientem množství</t>
  </si>
  <si>
    <t>210812081</t>
  </si>
  <si>
    <t>Montáž kabelu Cu plného nebo laněného do 1 kV žíly 12x1,5 mm2 (např. CYKY) bez ukončení uloženého volně nebo v liště</t>
  </si>
  <si>
    <t>397663000</t>
  </si>
  <si>
    <t>34111130</t>
  </si>
  <si>
    <t>kabel instalační jádro Cu plné izolace PVC plášť PVC 450/750V (CYKY) 12x1,5mm2</t>
  </si>
  <si>
    <t>204507126</t>
  </si>
  <si>
    <t>Poznámka k položce:_x000d_
CYKY, průměr kabelu 14,6mm</t>
  </si>
  <si>
    <t>24*1,15 'Přepočtené koeficientem množství</t>
  </si>
  <si>
    <t>220300623</t>
  </si>
  <si>
    <t>Ukončení kabelu návěstního nelepicí páskou do 12x1/1,5</t>
  </si>
  <si>
    <t>-2056390432</t>
  </si>
  <si>
    <t>220960401</t>
  </si>
  <si>
    <t>Zjištění průchodnosti kabelu SSZ 12žilového včetně změření izolačního stavu</t>
  </si>
  <si>
    <t>-1716951885</t>
  </si>
  <si>
    <t>210812111</t>
  </si>
  <si>
    <t>Montáž kabelu Cu plného nebo laněného do 1 kV žíly 24x1,5 mm2 (např. CYKY) bez ukončení uloženého volně nebo v liště</t>
  </si>
  <si>
    <t>-12433450</t>
  </si>
  <si>
    <t>34111165</t>
  </si>
  <si>
    <t>kabel instalační jádro Cu plné izolace PVC plášť PVC 450/750V (CYKY) 24x1,5mm2</t>
  </si>
  <si>
    <t>-61507737</t>
  </si>
  <si>
    <t>Poznámka k položce:_x000d_
CYKY, průměr kabelu 20,1mm</t>
  </si>
  <si>
    <t>115*1,15 'Přepočtené koeficientem množství</t>
  </si>
  <si>
    <t>220300625</t>
  </si>
  <si>
    <t>Ukončení kabelu návěstního nelepicí páskou do 24x1/1,5</t>
  </si>
  <si>
    <t>1623218034</t>
  </si>
  <si>
    <t>220960404</t>
  </si>
  <si>
    <t>Zjištění průchodnosti kabelu SSZ 24žilového včetně změření izolačního stavu</t>
  </si>
  <si>
    <t>-144770164</t>
  </si>
  <si>
    <t>210812112</t>
  </si>
  <si>
    <t>Montáž kabelu Cu plného nebo laněného do 1 kV žíly 24x2,5 mm2 (např. CYKY) bez ukončení uloženého volně nebo v liště</t>
  </si>
  <si>
    <t>1883765817</t>
  </si>
  <si>
    <t>34111169</t>
  </si>
  <si>
    <t>kabel instalační jádro Cu plné izolace PVC plášť PVC 450/750V (CYKY) 24x2,5mm2</t>
  </si>
  <si>
    <t>-1461916068</t>
  </si>
  <si>
    <t>Poznámka k položce:_x000d_
CYKY, průměr kabelu 22,5mm</t>
  </si>
  <si>
    <t>165*1,15 'Přepočtené koeficientem množství</t>
  </si>
  <si>
    <t>220552562R</t>
  </si>
  <si>
    <t>Drátová forma kabelů do 20 vodičů</t>
  </si>
  <si>
    <t>1996917583</t>
  </si>
  <si>
    <t>220552563R</t>
  </si>
  <si>
    <t>Drátová forma kabelů do 30 vodičů</t>
  </si>
  <si>
    <t>-1210236708</t>
  </si>
  <si>
    <t>341111692R</t>
  </si>
  <si>
    <t>Výstražná folie šířka 22 cm červená</t>
  </si>
  <si>
    <t>122</t>
  </si>
  <si>
    <t>220060432R</t>
  </si>
  <si>
    <t>Položení výstražné folie šířky 22 cm</t>
  </si>
  <si>
    <t>2074036932</t>
  </si>
  <si>
    <t>220182022R</t>
  </si>
  <si>
    <t>Uložení mikrotrubky do kabelového lože</t>
  </si>
  <si>
    <t>1143745847</t>
  </si>
  <si>
    <t>R024</t>
  </si>
  <si>
    <t>Mikrotrubka pro optické vlákno 14/16</t>
  </si>
  <si>
    <t>R025</t>
  </si>
  <si>
    <t>Mikrotrubka pro optické vlákno 14/4</t>
  </si>
  <si>
    <t>130</t>
  </si>
  <si>
    <t>R026</t>
  </si>
  <si>
    <t>Mikrotrubka pro optické vlákno 14/8</t>
  </si>
  <si>
    <t>132</t>
  </si>
  <si>
    <t>R027</t>
  </si>
  <si>
    <t>Mikrotrubka pro optické vlákno 14/12</t>
  </si>
  <si>
    <t>-1850954794</t>
  </si>
  <si>
    <t>R029</t>
  </si>
  <si>
    <t>Mikrotrubka pro optické vlákno 16/12</t>
  </si>
  <si>
    <t>-342067597</t>
  </si>
  <si>
    <t>R048</t>
  </si>
  <si>
    <t>koncovka mikrotrubek</t>
  </si>
  <si>
    <t>-624725806</t>
  </si>
  <si>
    <t>R123</t>
  </si>
  <si>
    <t>Montáž koncovky mikrotrubky</t>
  </si>
  <si>
    <t>116951014</t>
  </si>
  <si>
    <t>R028</t>
  </si>
  <si>
    <t>Spojka mikrotrubek pro pro optické vlákno voděodolná</t>
  </si>
  <si>
    <t>134</t>
  </si>
  <si>
    <t>R121</t>
  </si>
  <si>
    <t>Montáž optické spojky</t>
  </si>
  <si>
    <t>-1541317370</t>
  </si>
  <si>
    <t>R046</t>
  </si>
  <si>
    <t>SFP modul</t>
  </si>
  <si>
    <t>-1849786992</t>
  </si>
  <si>
    <t>R118</t>
  </si>
  <si>
    <t>montáž SFP modulu</t>
  </si>
  <si>
    <t>980796558</t>
  </si>
  <si>
    <t>R047</t>
  </si>
  <si>
    <t>optická kazeta</t>
  </si>
  <si>
    <t>1407793539</t>
  </si>
  <si>
    <t>R119</t>
  </si>
  <si>
    <t>Instalace kazety v řadiči</t>
  </si>
  <si>
    <t>-1011475125</t>
  </si>
  <si>
    <t>001</t>
  </si>
  <si>
    <t>Stavebně montážní práce - Kabelové rýhy</t>
  </si>
  <si>
    <t>141721119R</t>
  </si>
  <si>
    <t>Řízený zemní protlak hloubky do 6 m vnějšího průměru do 125 mm v hornině tř 1 až 4</t>
  </si>
  <si>
    <t>249119358</t>
  </si>
  <si>
    <t>12*2 "rameno VD</t>
  </si>
  <si>
    <t xml:space="preserve">17*2 "rameno PE </t>
  </si>
  <si>
    <t>23,5*2 "rameno VA</t>
  </si>
  <si>
    <t>Součet</t>
  </si>
  <si>
    <t>210810027R</t>
  </si>
  <si>
    <t>protažení kabelů chráničkami pod vozovkou - řízený protlak</t>
  </si>
  <si>
    <t>-1617513611</t>
  </si>
  <si>
    <t>12*2*9 "rameno VD</t>
  </si>
  <si>
    <t xml:space="preserve">17*2*9 "rameno PE </t>
  </si>
  <si>
    <t>23,5*2*6 "rameno VA</t>
  </si>
  <si>
    <t>210810028R</t>
  </si>
  <si>
    <t>protažení kabelů a OTTP chráničkami pod vozovkou</t>
  </si>
  <si>
    <t>2099172391</t>
  </si>
  <si>
    <t>16,5*4 "rameno VB</t>
  </si>
  <si>
    <t>460010023</t>
  </si>
  <si>
    <t>Vytyčení trasy vedení kabelového podzemního v terénu volném</t>
  </si>
  <si>
    <t>km</t>
  </si>
  <si>
    <t>977491786</t>
  </si>
  <si>
    <t>460131113</t>
  </si>
  <si>
    <t>Hloubení nezapažených jam při elektromontážích ručně v hornině tř I skupiny 3</t>
  </si>
  <si>
    <t>953914770</t>
  </si>
  <si>
    <t>0,6*0,6*1,6*1,3*4 "vyloznikovy sloupy</t>
  </si>
  <si>
    <t>0,6*0,6*0,6*1,3*5 "chodecke sloupy</t>
  </si>
  <si>
    <t>460391123</t>
  </si>
  <si>
    <t>Zásyp jam při elektromontážích ručně se zhutněním z hornin třídy I skupiny 3</t>
  </si>
  <si>
    <t>2058801151</t>
  </si>
  <si>
    <t>SL_1*0,3</t>
  </si>
  <si>
    <t>460161152</t>
  </si>
  <si>
    <t>Hloubení kabelových rýh ručně š 35 cm hl 60 cm v hornině tř I skupiny 3</t>
  </si>
  <si>
    <t>-603512079</t>
  </si>
  <si>
    <t>65</t>
  </si>
  <si>
    <t>460161252</t>
  </si>
  <si>
    <t>Hloubení kabelových rýh ručně š 50 cm hl 60 cm v hornině tř I skupiny 3</t>
  </si>
  <si>
    <t>-374263502</t>
  </si>
  <si>
    <t>66</t>
  </si>
  <si>
    <t>460161512</t>
  </si>
  <si>
    <t>Hloubení kabelových rýh ručně š 65 cm hl 140 cm v hornině tř I skupiny 3</t>
  </si>
  <si>
    <t>1601207795</t>
  </si>
  <si>
    <t>67</t>
  </si>
  <si>
    <t>460661111</t>
  </si>
  <si>
    <t>Kabelové lože z písku pro kabely nn bez zakrytí š lože do 35 cm</t>
  </si>
  <si>
    <t>-1247076491</t>
  </si>
  <si>
    <t>68</t>
  </si>
  <si>
    <t>460661112</t>
  </si>
  <si>
    <t>Kabelové lože z písku pro kabely nn bez zakrytí š lože přes 35 do 50 cm</t>
  </si>
  <si>
    <t>1757518572</t>
  </si>
  <si>
    <t>69</t>
  </si>
  <si>
    <t>460661113</t>
  </si>
  <si>
    <t>Kabelové lože z písku pro kabely nn bez zakrytí š lože přes 50 do 65 cm</t>
  </si>
  <si>
    <t>997009907</t>
  </si>
  <si>
    <t>70</t>
  </si>
  <si>
    <t>460431162</t>
  </si>
  <si>
    <t>Zásyp kabelových rýh ručně se zhutněním š 35 cm hl 60 cm z horniny tř I skupiny 3</t>
  </si>
  <si>
    <t>74164153</t>
  </si>
  <si>
    <t>71</t>
  </si>
  <si>
    <t>460431262</t>
  </si>
  <si>
    <t>Zásyp kabelových rýh ručně se zhutněním š 50 cm hl 60 cm z horniny tř I skupiny 3</t>
  </si>
  <si>
    <t>397933047</t>
  </si>
  <si>
    <t>72</t>
  </si>
  <si>
    <t>460431532</t>
  </si>
  <si>
    <t>Zásyp kabelových rýh ručně se zhutněním š 65 cm hl 140 cm z horniny tř I skupiny 3</t>
  </si>
  <si>
    <t>-491302642</t>
  </si>
  <si>
    <t>73</t>
  </si>
  <si>
    <t>460600023</t>
  </si>
  <si>
    <t>Vodorovné přemístění horniny jakékoliv třídy dopravními prostředky při elektromontážích přes 500 do 1000 m</t>
  </si>
  <si>
    <t>-1394847866</t>
  </si>
  <si>
    <t>0,6*0,6*1,6*4 "vyloznikovy sloupy</t>
  </si>
  <si>
    <t>0,6*0,6*0,6*5 "chodecke sloupy</t>
  </si>
  <si>
    <t>0,2*0,35*HL_01</t>
  </si>
  <si>
    <t>0,2*0,5*HL_50</t>
  </si>
  <si>
    <t>0,2*0,65*HL_03</t>
  </si>
  <si>
    <t>74</t>
  </si>
  <si>
    <t>460600031</t>
  </si>
  <si>
    <t>Příplatek k vodorovnému přemístění horniny dopravními prostředky při elektromontážích za každých dalších i započatých 1000 m</t>
  </si>
  <si>
    <t>-1187218305</t>
  </si>
  <si>
    <t>PREM*9</t>
  </si>
  <si>
    <t>75</t>
  </si>
  <si>
    <t>171251201</t>
  </si>
  <si>
    <t>Uložení sypaniny na skládky nebo meziskládky</t>
  </si>
  <si>
    <t>-1182209565</t>
  </si>
  <si>
    <t>76</t>
  </si>
  <si>
    <t>171201231</t>
  </si>
  <si>
    <t>Poplatek za uložení zeminy a kamení na recyklační skládce (skládkovné) kód odpadu 17 05 04</t>
  </si>
  <si>
    <t>t</t>
  </si>
  <si>
    <t>-189220010</t>
  </si>
  <si>
    <t>PREM*1,8</t>
  </si>
  <si>
    <t>DEM_1</t>
  </si>
  <si>
    <t>Bourani zakladu</t>
  </si>
  <si>
    <t>3,168</t>
  </si>
  <si>
    <t>4 - Demontáže</t>
  </si>
  <si>
    <t>M - Práce a dodávky M - Demontáž</t>
  </si>
  <si>
    <t>Práce a dodávky M - Demontáž</t>
  </si>
  <si>
    <t>218813081</t>
  </si>
  <si>
    <t>Demontáž kabelů Cu plných nebo laněných kulatých do 1 kV žíly 12x1,5 mm2 (např. CYKY) bez odpojení vodičů uložených pevně</t>
  </si>
  <si>
    <t>-130498779</t>
  </si>
  <si>
    <t>218813111</t>
  </si>
  <si>
    <t>Demontáž kabelů Cu plných nebo laněných kulatých do 1 kV žíly 24x1,5 mm2 (např. CYKY) bez odpojení vodičů uložených pevně</t>
  </si>
  <si>
    <t>1895594436</t>
  </si>
  <si>
    <t>218813112</t>
  </si>
  <si>
    <t>Demontáž kabelů Cu plných nebo laněných kulatých do 1 kV žíly 24x2,5 mm2 (např. CYKY) bez odpojení vodičů uložených pevně</t>
  </si>
  <si>
    <t>-355169701</t>
  </si>
  <si>
    <t>220111492R</t>
  </si>
  <si>
    <t>Demontáž-drát forma kabelů do 20 vodičů</t>
  </si>
  <si>
    <t>220111493R</t>
  </si>
  <si>
    <t>Demontáž-drát forma kabelů do 30 vodičů</t>
  </si>
  <si>
    <t>220700683R</t>
  </si>
  <si>
    <t>Demontáž jističe 3/20A</t>
  </si>
  <si>
    <t>220700696R</t>
  </si>
  <si>
    <t>Demontáž třmenu návěstidla pro montáž na výložník</t>
  </si>
  <si>
    <t>220700699R</t>
  </si>
  <si>
    <t>Demontáž kabelu ze stořárové svorkovnice</t>
  </si>
  <si>
    <t>228960002</t>
  </si>
  <si>
    <t>Demontáž stožáru nebo sloupku přímého na základovém rámu</t>
  </si>
  <si>
    <t>-1327093065</t>
  </si>
  <si>
    <t>228960003</t>
  </si>
  <si>
    <t>Demontáž stožáru nebo sloupku výložníkového zapušťěného</t>
  </si>
  <si>
    <t>849447080</t>
  </si>
  <si>
    <t>468051121</t>
  </si>
  <si>
    <t>Bourání základu betonového při elektromontážích</t>
  </si>
  <si>
    <t>848060387</t>
  </si>
  <si>
    <t>4*0,6*0,6*1,6 "vyloznikovy sloup</t>
  </si>
  <si>
    <t>4*0,6*0,6*0,6 "chodecký</t>
  </si>
  <si>
    <t>469973111</t>
  </si>
  <si>
    <t>Poplatek za uložení na skládce (skládkovné) stavebního odpadu betonového kód odpadu 17 01 01</t>
  </si>
  <si>
    <t>-1218452879</t>
  </si>
  <si>
    <t>DEM_1*2</t>
  </si>
  <si>
    <t>469972111</t>
  </si>
  <si>
    <t>Odvoz suti a vybouraných hmot při elektromontážích do 1 km</t>
  </si>
  <si>
    <t>244630879</t>
  </si>
  <si>
    <t>469972121</t>
  </si>
  <si>
    <t>Příplatek k odvozu suti a vybouraných hmot při elektromontážích za každý další 1 km</t>
  </si>
  <si>
    <t>1307520751</t>
  </si>
  <si>
    <t>DEM_1*2*9</t>
  </si>
  <si>
    <t>228960005</t>
  </si>
  <si>
    <t>Demontáž výložníku ze stožáru</t>
  </si>
  <si>
    <t>315092249</t>
  </si>
  <si>
    <t>228960031</t>
  </si>
  <si>
    <t>Demontáž návěstidla jednokomorového ze stožáru</t>
  </si>
  <si>
    <t>290810557</t>
  </si>
  <si>
    <t>228960036</t>
  </si>
  <si>
    <t>Demontáž návěstidla dvoukomorového ze stožáru</t>
  </si>
  <si>
    <t>612628108</t>
  </si>
  <si>
    <t>228960041</t>
  </si>
  <si>
    <t>Demontáž návěstidla tříkomorového ze stožáru</t>
  </si>
  <si>
    <t>1783726570</t>
  </si>
  <si>
    <t>228960044</t>
  </si>
  <si>
    <t>Demontáž návěstidla tříkomorového průměru 300 mm z výložníku</t>
  </si>
  <si>
    <t>-1515730311</t>
  </si>
  <si>
    <t>228960113</t>
  </si>
  <si>
    <t>Demontáž signalizačního zařízení pro nevidomé z návěstidla</t>
  </si>
  <si>
    <t>2105684725</t>
  </si>
  <si>
    <t>228960126</t>
  </si>
  <si>
    <t>Demontáž tlačítka pro chodce na stožár</t>
  </si>
  <si>
    <t>191022283</t>
  </si>
  <si>
    <t>228960134</t>
  </si>
  <si>
    <t>Odpojení stožárové svorkovnice do 34 žil</t>
  </si>
  <si>
    <t>-222407460</t>
  </si>
  <si>
    <t>228960171</t>
  </si>
  <si>
    <t>Demontáž skříňky ručního řízení (RR) ze skříně řadiče</t>
  </si>
  <si>
    <t>105114840</t>
  </si>
  <si>
    <t>228960182</t>
  </si>
  <si>
    <t>Demontáž řadiče přes šest světelných skupin</t>
  </si>
  <si>
    <t>499213820</t>
  </si>
  <si>
    <t>228960165R</t>
  </si>
  <si>
    <t>Demontáž zapojení indukčních smyček</t>
  </si>
  <si>
    <t>1347795355</t>
  </si>
  <si>
    <t>KS_CH_DL</t>
  </si>
  <si>
    <t>KONSTRUKCE PLOCH PRO PĚŠÍ ZE ZÁMKOVÉ DLAŽBY</t>
  </si>
  <si>
    <t>m2</t>
  </si>
  <si>
    <t>185,5</t>
  </si>
  <si>
    <t>KS_VOZ_AB</t>
  </si>
  <si>
    <t>KOMUNIKACE PRO AUTOMOBILOVOU DOPRAVU_AB</t>
  </si>
  <si>
    <t>19,3</t>
  </si>
  <si>
    <t>KS_Z</t>
  </si>
  <si>
    <t>NÁVRH KONSTRUKCE PLOCH PRO SADOVÉ ÚPRAVY</t>
  </si>
  <si>
    <t>5,7</t>
  </si>
  <si>
    <t>6 - Vrchní vrstvy</t>
  </si>
  <si>
    <t xml:space="preserve">    46-M - Zemní práce při extr.mont.pracích</t>
  </si>
  <si>
    <t>46-M</t>
  </si>
  <si>
    <t>Zemní práce při extr.mont.pracích</t>
  </si>
  <si>
    <t>460021111</t>
  </si>
  <si>
    <t>Sejmutí ornice při elektromontážích ručně tl vrstvy do 20 cm</t>
  </si>
  <si>
    <t>460541112</t>
  </si>
  <si>
    <t>Úprava pláně při elektromontážích strojně v hornině třídy těžitelnosti I skupiny 1 až 3 se zhutněním</t>
  </si>
  <si>
    <t>460551111</t>
  </si>
  <si>
    <t>Rozprostření a urovnání ornice při elektromotážích ručně tl vrstvy do 20 cm</t>
  </si>
  <si>
    <t>460581121</t>
  </si>
  <si>
    <t>Zatravnění včetně zalití vodou na rovině</t>
  </si>
  <si>
    <t>460871144</t>
  </si>
  <si>
    <t>Podklad vozovky a chodníku ze štěrkodrti se zhutněním při elektromontážích tl přes 15 do 20 cm</t>
  </si>
  <si>
    <t>460881114</t>
  </si>
  <si>
    <t>Kryt vozovky a chodníku z betonu prostého při elektromontážích tl přes 15 do 20 cm</t>
  </si>
  <si>
    <t>460881211</t>
  </si>
  <si>
    <t>Kryt vozovky a chodníku z asfaltového betonu při elektromontážích vrstva ložní tl 4 cm</t>
  </si>
  <si>
    <t>460881212</t>
  </si>
  <si>
    <t>Kryt vozovky a chodníku z asfaltového betonu při elektromontážích vrstva ložní tl 5 cm</t>
  </si>
  <si>
    <t>460881222</t>
  </si>
  <si>
    <t>Kryt vozovky a chodníku z asfaltového betonu při elektromontážích vrstva obrusná tl 4 cm</t>
  </si>
  <si>
    <t>460881512</t>
  </si>
  <si>
    <t>Kladení dlažby z kostek kamenných drobných do lože z kameniva těženého při elektromontážích</t>
  </si>
  <si>
    <t>"žulová dlažba" 4,9</t>
  </si>
  <si>
    <t>58381007</t>
  </si>
  <si>
    <t>kostka štípaná dlažební žula drobná 8/10</t>
  </si>
  <si>
    <t>460881612</t>
  </si>
  <si>
    <t>Kladení dlažby z dlaždic betonových tvarovaných a zámkových do lože z kameniva těženého při elektromontážích</t>
  </si>
  <si>
    <t>59245006</t>
  </si>
  <si>
    <t>dlažba pro nevidomé betonová 200x100mm tl 60mm barevná</t>
  </si>
  <si>
    <t>59245018</t>
  </si>
  <si>
    <t>dlažba skladebná betonová 200x100mm tl 60mm přírodní</t>
  </si>
  <si>
    <t>KS_CH_DL*0,2 "doplnění stávající dlažby - odhad 20%"</t>
  </si>
  <si>
    <t>468011122</t>
  </si>
  <si>
    <t>Odstranění podkladu nebo krytu komunikace při elektromontážích z kameniva drceného tl přes 10 do 20 cm</t>
  </si>
  <si>
    <t>468011132</t>
  </si>
  <si>
    <t>Odstranění podkladu nebo krytu komunikace při elektromontážích z betonu prostého tl přes 15 do 30 cm</t>
  </si>
  <si>
    <t>468011143</t>
  </si>
  <si>
    <t>Odstranění podkladu nebo krytu komunikace při elektromontážích ze živice tl přes 10 do 15 cm</t>
  </si>
  <si>
    <t>468021121</t>
  </si>
  <si>
    <t>Rozebrání dlažeb při elektromontážích ručně z kostek drobných do písku spáry nezalité</t>
  </si>
  <si>
    <t>468021221</t>
  </si>
  <si>
    <t>Rozebrání dlažeb při elektromontážích ručně z dlaždic zámkových do písku spáry nezalité</t>
  </si>
  <si>
    <t>468041123</t>
  </si>
  <si>
    <t>Řezání živičného podkladu nebo krytu při elektromontážích hl přes 10 do 15 cm</t>
  </si>
  <si>
    <t>13,2+14,6</t>
  </si>
  <si>
    <t>468031211</t>
  </si>
  <si>
    <t>Vytrhání obrub při elektromontážích stojatých chodníkových s odhozením nebo naložením na dopravní prostředek</t>
  </si>
  <si>
    <t>-928194410</t>
  </si>
  <si>
    <t>12,5+16,5</t>
  </si>
  <si>
    <t>460892121</t>
  </si>
  <si>
    <t>Osazení betonového obrubníku chodníkového ležatého do betonu při elektromontážích</t>
  </si>
  <si>
    <t>-2038228422</t>
  </si>
  <si>
    <t>59217021</t>
  </si>
  <si>
    <t>obrubník betonový chodníkový 1000x150x300mm</t>
  </si>
  <si>
    <t>1130498372</t>
  </si>
  <si>
    <t>29*1,05 'Přepočtené koeficientem množství</t>
  </si>
  <si>
    <t>83,353*19 "Přepočtené koeficientem množství</t>
  </si>
  <si>
    <t>469973120</t>
  </si>
  <si>
    <t>Poplatek za uložení na recyklační skládce (skládkovné) stavebního odpadu z prostého betonu kód odpadu 17 01 01</t>
  </si>
  <si>
    <t>469973124</t>
  </si>
  <si>
    <t>Poplatek za uložení na recyklační skládce (skládkovné) odpadu směsného stavebního a demoličního kód odpadu 17 09 04</t>
  </si>
  <si>
    <t>59,392+5,8</t>
  </si>
  <si>
    <t>469973125</t>
  </si>
  <si>
    <t>Poplatek za uložení na recyklační skládce (skládkovné) stavebního odpadu asfaltového bez obsahu dehtu zatříděného do Katalogu odpadů pod kódem 17 03 02</t>
  </si>
  <si>
    <t>469981111</t>
  </si>
  <si>
    <t>Přesun hmot pro pomocné stavební práce při elektromotážích</t>
  </si>
  <si>
    <t>469981211</t>
  </si>
  <si>
    <t>Příplatek k přesunu hmot pro pomocné stavební práce při elektromotážích ZKD 1000 m</t>
  </si>
  <si>
    <t>32,88*19 "Přepočtené koeficientem množství</t>
  </si>
  <si>
    <t>7 - Dopravní značení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</si>
  <si>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</si>
  <si>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</si>
  <si>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</si>
  <si>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</si>
  <si>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</si>
  <si>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914111111</t>
  </si>
  <si>
    <t>Montáž svislé dopravní značky do velikosti 1 m2 objímkami na sloupek nebo konzolu</t>
  </si>
  <si>
    <t>40445611</t>
  </si>
  <si>
    <t>značky upravující přednost P2, P3, P8 500mm</t>
  </si>
  <si>
    <t>1156905814</t>
  </si>
  <si>
    <t>40445608</t>
  </si>
  <si>
    <t>značky upravující přednost P1, P4 700mm</t>
  </si>
  <si>
    <t>2146996385</t>
  </si>
  <si>
    <t>40445615</t>
  </si>
  <si>
    <t>značky upravující přednost P6 700mm</t>
  </si>
  <si>
    <t>-341639946</t>
  </si>
  <si>
    <t>914111121</t>
  </si>
  <si>
    <t>Montáž svislé dopravní značky do velikosti 2 m2 objímkami na sloupek nebo konzolu</t>
  </si>
  <si>
    <t>1884302369</t>
  </si>
  <si>
    <t>40445627</t>
  </si>
  <si>
    <t>informativní značky provozní IP14-IP29, IP31 1000x1500mm</t>
  </si>
  <si>
    <t>-737115643</t>
  </si>
  <si>
    <t>914511111</t>
  </si>
  <si>
    <t>Montáž sloupku dopravních značek délky do 3,5 m s betonovým základem</t>
  </si>
  <si>
    <t>2114400703</t>
  </si>
  <si>
    <t>40445235</t>
  </si>
  <si>
    <t>sloupek pro dopravní značku Al D 60mm v 3,5m</t>
  </si>
  <si>
    <t>1906862077</t>
  </si>
  <si>
    <t>40445257</t>
  </si>
  <si>
    <t>svorka upínací na sloupek D 70mm</t>
  </si>
  <si>
    <t>915111112</t>
  </si>
  <si>
    <t>Vodorovné dopravní značení dělící čáry souvislé š 125 mm retroreflexní bílá barva</t>
  </si>
  <si>
    <t>1408177028</t>
  </si>
  <si>
    <t>47+20,5+52,5 "smer VA</t>
  </si>
  <si>
    <t>10+42 "smer VB</t>
  </si>
  <si>
    <t>46,5+15+56+37,5 "smer VC</t>
  </si>
  <si>
    <t>10 "smer VD</t>
  </si>
  <si>
    <t>915111122</t>
  </si>
  <si>
    <t>Vodorovné dopravní značení dělící čáry přerušované š 125 mm retroreflexní bílá barva</t>
  </si>
  <si>
    <t>292645494</t>
  </si>
  <si>
    <t>30+30+16,5+16,5</t>
  </si>
  <si>
    <t>915131112</t>
  </si>
  <si>
    <t>Vodorovné dopravní značení přechody pro chodce, šipky, symboly retroreflexní bílá barva</t>
  </si>
  <si>
    <t>1726838311</t>
  </si>
  <si>
    <t>1*5*17 "sipky</t>
  </si>
  <si>
    <t>(6+6,5+6,5+6)*0,5 "stopcary</t>
  </si>
  <si>
    <t>915611111</t>
  </si>
  <si>
    <t>Předznačení vodorovného liniového značení</t>
  </si>
  <si>
    <t>337</t>
  </si>
  <si>
    <t>93</t>
  </si>
  <si>
    <t>915621111</t>
  </si>
  <si>
    <t>Předznačení vodorovného plošného značení</t>
  </si>
  <si>
    <t>938909311</t>
  </si>
  <si>
    <t>Čištění vozovek metením strojně podkladu nebo krytu betonového nebo živičného</t>
  </si>
  <si>
    <t>966006211</t>
  </si>
  <si>
    <t>Odstranění svislých dopravních značek ze sloupů, sloupků nebo konzol</t>
  </si>
  <si>
    <t>966006132</t>
  </si>
  <si>
    <t>Odstranění značek dopravních nebo orientačních se sloupky s betonovými patkami</t>
  </si>
  <si>
    <t>-165015472</t>
  </si>
  <si>
    <t>966007111</t>
  </si>
  <si>
    <t>Odstranění vodorovného značení frézováním barvy z čáry š do 125 mm</t>
  </si>
  <si>
    <t>-743403285</t>
  </si>
  <si>
    <t>966007113</t>
  </si>
  <si>
    <t>Odstranění vodorovného značení frézováním barvy z plochy</t>
  </si>
  <si>
    <t>447605961</t>
  </si>
  <si>
    <t>-1462350983</t>
  </si>
  <si>
    <t>-1385461560</t>
  </si>
  <si>
    <t>0,082*19 "Přepočtené koeficientem množství</t>
  </si>
  <si>
    <t>414767649</t>
  </si>
  <si>
    <t>-57849144</t>
  </si>
  <si>
    <t>-1659865250</t>
  </si>
  <si>
    <t>0,232*19 "Přepočtené koeficientem množství</t>
  </si>
  <si>
    <t>SEZNAM FIGUR</t>
  </si>
  <si>
    <t>Výměra</t>
  </si>
  <si>
    <t>F_001</t>
  </si>
  <si>
    <t>Mikroprocesorový řadič včetně SW</t>
  </si>
  <si>
    <t>595000 "Mikroprocesorový řadič včetně SW</t>
  </si>
  <si>
    <t>10670 "Základ řadiče</t>
  </si>
  <si>
    <t>979 "Zemnící souprava řadiče</t>
  </si>
  <si>
    <t>6534 "Radiohodiny DCF</t>
  </si>
  <si>
    <t>463 "Uzemnění řadičové skříně</t>
  </si>
  <si>
    <t>7000 "Montáž mikroprocesorového řadiče</t>
  </si>
  <si>
    <t>5555 "Montáž základu řadiče vč dodání betonu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</si>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</sst>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KT07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250217_PDPS_Koldinova - Dukelská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Klatovy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8. 4. 2024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Klatovy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SWARCO Traffic CZ s.r.o.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Ostatní náklady'!J30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'1 - Ostatní náklady'!P122</f>
        <v>0</v>
      </c>
      <c r="AV95" s="127">
        <f>'1 - Ostatní náklady'!J33</f>
        <v>0</v>
      </c>
      <c r="AW95" s="127">
        <f>'1 - Ostatní náklady'!J34</f>
        <v>0</v>
      </c>
      <c r="AX95" s="127">
        <f>'1 - Ostatní náklady'!J35</f>
        <v>0</v>
      </c>
      <c r="AY95" s="127">
        <f>'1 - Ostatní náklady'!J36</f>
        <v>0</v>
      </c>
      <c r="AZ95" s="127">
        <f>'1 - Ostatní náklady'!F33</f>
        <v>0</v>
      </c>
      <c r="BA95" s="127">
        <f>'1 - Ostatní náklady'!F34</f>
        <v>0</v>
      </c>
      <c r="BB95" s="127">
        <f>'1 - Ostatní náklady'!F35</f>
        <v>0</v>
      </c>
      <c r="BC95" s="127">
        <f>'1 - Ostatní náklady'!F36</f>
        <v>0</v>
      </c>
      <c r="BD95" s="129">
        <f>'1 - Ostatní náklady'!F37</f>
        <v>0</v>
      </c>
      <c r="BE95" s="7"/>
      <c r="BT95" s="130" t="s">
        <v>83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7" customFormat="1" ht="16.5" customHeight="1">
      <c r="A96" s="118" t="s">
        <v>82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Technologie SSZ + montáž'!J30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26">
        <v>0</v>
      </c>
      <c r="AT96" s="127">
        <f>ROUND(SUM(AV96:AW96),2)</f>
        <v>0</v>
      </c>
      <c r="AU96" s="128">
        <f>'2 - Technologie SSZ + montáž'!P122</f>
        <v>0</v>
      </c>
      <c r="AV96" s="127">
        <f>'2 - Technologie SSZ + montáž'!J33</f>
        <v>0</v>
      </c>
      <c r="AW96" s="127">
        <f>'2 - Technologie SSZ + montáž'!J34</f>
        <v>0</v>
      </c>
      <c r="AX96" s="127">
        <f>'2 - Technologie SSZ + montáž'!J35</f>
        <v>0</v>
      </c>
      <c r="AY96" s="127">
        <f>'2 - Technologie SSZ + montáž'!J36</f>
        <v>0</v>
      </c>
      <c r="AZ96" s="127">
        <f>'2 - Technologie SSZ + montáž'!F33</f>
        <v>0</v>
      </c>
      <c r="BA96" s="127">
        <f>'2 - Technologie SSZ + montáž'!F34</f>
        <v>0</v>
      </c>
      <c r="BB96" s="127">
        <f>'2 - Technologie SSZ + montáž'!F35</f>
        <v>0</v>
      </c>
      <c r="BC96" s="127">
        <f>'2 - Technologie SSZ + montáž'!F36</f>
        <v>0</v>
      </c>
      <c r="BD96" s="129">
        <f>'2 - Technologie SSZ + montáž'!F37</f>
        <v>0</v>
      </c>
      <c r="BE96" s="7"/>
      <c r="BT96" s="130" t="s">
        <v>83</v>
      </c>
      <c r="BV96" s="130" t="s">
        <v>80</v>
      </c>
      <c r="BW96" s="130" t="s">
        <v>89</v>
      </c>
      <c r="BX96" s="130" t="s">
        <v>5</v>
      </c>
      <c r="CL96" s="130" t="s">
        <v>1</v>
      </c>
      <c r="CM96" s="130" t="s">
        <v>87</v>
      </c>
    </row>
    <row r="97" s="7" customFormat="1" ht="16.5" customHeight="1">
      <c r="A97" s="118" t="s">
        <v>82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'3 - Kabeláž'!J30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85</v>
      </c>
      <c r="AR97" s="125"/>
      <c r="AS97" s="126">
        <v>0</v>
      </c>
      <c r="AT97" s="127">
        <f>ROUND(SUM(AV97:AW97),2)</f>
        <v>0</v>
      </c>
      <c r="AU97" s="128">
        <f>'3 - Kabeláž'!P122</f>
        <v>0</v>
      </c>
      <c r="AV97" s="127">
        <f>'3 - Kabeláž'!J33</f>
        <v>0</v>
      </c>
      <c r="AW97" s="127">
        <f>'3 - Kabeláž'!J34</f>
        <v>0</v>
      </c>
      <c r="AX97" s="127">
        <f>'3 - Kabeláž'!J35</f>
        <v>0</v>
      </c>
      <c r="AY97" s="127">
        <f>'3 - Kabeláž'!J36</f>
        <v>0</v>
      </c>
      <c r="AZ97" s="127">
        <f>'3 - Kabeláž'!F33</f>
        <v>0</v>
      </c>
      <c r="BA97" s="127">
        <f>'3 - Kabeláž'!F34</f>
        <v>0</v>
      </c>
      <c r="BB97" s="127">
        <f>'3 - Kabeláž'!F35</f>
        <v>0</v>
      </c>
      <c r="BC97" s="127">
        <f>'3 - Kabeláž'!F36</f>
        <v>0</v>
      </c>
      <c r="BD97" s="129">
        <f>'3 - Kabeláž'!F37</f>
        <v>0</v>
      </c>
      <c r="BE97" s="7"/>
      <c r="BT97" s="130" t="s">
        <v>83</v>
      </c>
      <c r="BV97" s="130" t="s">
        <v>80</v>
      </c>
      <c r="BW97" s="130" t="s">
        <v>92</v>
      </c>
      <c r="BX97" s="130" t="s">
        <v>5</v>
      </c>
      <c r="CL97" s="130" t="s">
        <v>1</v>
      </c>
      <c r="CM97" s="130" t="s">
        <v>87</v>
      </c>
    </row>
    <row r="98" s="7" customFormat="1" ht="16.5" customHeight="1">
      <c r="A98" s="118" t="s">
        <v>82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'4 - Demontáže'!J30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85</v>
      </c>
      <c r="AR98" s="125"/>
      <c r="AS98" s="126">
        <v>0</v>
      </c>
      <c r="AT98" s="127">
        <f>ROUND(SUM(AV98:AW98),2)</f>
        <v>0</v>
      </c>
      <c r="AU98" s="128">
        <f>'4 - Demontáže'!P119</f>
        <v>0</v>
      </c>
      <c r="AV98" s="127">
        <f>'4 - Demontáže'!J33</f>
        <v>0</v>
      </c>
      <c r="AW98" s="127">
        <f>'4 - Demontáže'!J34</f>
        <v>0</v>
      </c>
      <c r="AX98" s="127">
        <f>'4 - Demontáže'!J35</f>
        <v>0</v>
      </c>
      <c r="AY98" s="127">
        <f>'4 - Demontáže'!J36</f>
        <v>0</v>
      </c>
      <c r="AZ98" s="127">
        <f>'4 - Demontáže'!F33</f>
        <v>0</v>
      </c>
      <c r="BA98" s="127">
        <f>'4 - Demontáže'!F34</f>
        <v>0</v>
      </c>
      <c r="BB98" s="127">
        <f>'4 - Demontáže'!F35</f>
        <v>0</v>
      </c>
      <c r="BC98" s="127">
        <f>'4 - Demontáže'!F36</f>
        <v>0</v>
      </c>
      <c r="BD98" s="129">
        <f>'4 - Demontáže'!F37</f>
        <v>0</v>
      </c>
      <c r="BE98" s="7"/>
      <c r="BT98" s="130" t="s">
        <v>83</v>
      </c>
      <c r="BV98" s="130" t="s">
        <v>80</v>
      </c>
      <c r="BW98" s="130" t="s">
        <v>95</v>
      </c>
      <c r="BX98" s="130" t="s">
        <v>5</v>
      </c>
      <c r="CL98" s="130" t="s">
        <v>1</v>
      </c>
      <c r="CM98" s="130" t="s">
        <v>87</v>
      </c>
    </row>
    <row r="99" s="7" customFormat="1" ht="16.5" customHeight="1">
      <c r="A99" s="118" t="s">
        <v>82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'6 - Vrchní vrstvy'!J30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85</v>
      </c>
      <c r="AR99" s="125"/>
      <c r="AS99" s="126">
        <v>0</v>
      </c>
      <c r="AT99" s="127">
        <f>ROUND(SUM(AV99:AW99),2)</f>
        <v>0</v>
      </c>
      <c r="AU99" s="128">
        <f>'6 - Vrchní vrstvy'!P118</f>
        <v>0</v>
      </c>
      <c r="AV99" s="127">
        <f>'6 - Vrchní vrstvy'!J33</f>
        <v>0</v>
      </c>
      <c r="AW99" s="127">
        <f>'6 - Vrchní vrstvy'!J34</f>
        <v>0</v>
      </c>
      <c r="AX99" s="127">
        <f>'6 - Vrchní vrstvy'!J35</f>
        <v>0</v>
      </c>
      <c r="AY99" s="127">
        <f>'6 - Vrchní vrstvy'!J36</f>
        <v>0</v>
      </c>
      <c r="AZ99" s="127">
        <f>'6 - Vrchní vrstvy'!F33</f>
        <v>0</v>
      </c>
      <c r="BA99" s="127">
        <f>'6 - Vrchní vrstvy'!F34</f>
        <v>0</v>
      </c>
      <c r="BB99" s="127">
        <f>'6 - Vrchní vrstvy'!F35</f>
        <v>0</v>
      </c>
      <c r="BC99" s="127">
        <f>'6 - Vrchní vrstvy'!F36</f>
        <v>0</v>
      </c>
      <c r="BD99" s="129">
        <f>'6 - Vrchní vrstvy'!F37</f>
        <v>0</v>
      </c>
      <c r="BE99" s="7"/>
      <c r="BT99" s="130" t="s">
        <v>83</v>
      </c>
      <c r="BV99" s="130" t="s">
        <v>80</v>
      </c>
      <c r="BW99" s="130" t="s">
        <v>98</v>
      </c>
      <c r="BX99" s="130" t="s">
        <v>5</v>
      </c>
      <c r="CL99" s="130" t="s">
        <v>1</v>
      </c>
      <c r="CM99" s="130" t="s">
        <v>87</v>
      </c>
    </row>
    <row r="100" s="7" customFormat="1" ht="16.5" customHeight="1">
      <c r="A100" s="118" t="s">
        <v>82</v>
      </c>
      <c r="B100" s="119"/>
      <c r="C100" s="120"/>
      <c r="D100" s="121" t="s">
        <v>99</v>
      </c>
      <c r="E100" s="121"/>
      <c r="F100" s="121"/>
      <c r="G100" s="121"/>
      <c r="H100" s="121"/>
      <c r="I100" s="122"/>
      <c r="J100" s="121" t="s">
        <v>100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'7 - Dopravní značení'!J30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85</v>
      </c>
      <c r="AR100" s="125"/>
      <c r="AS100" s="131">
        <v>0</v>
      </c>
      <c r="AT100" s="132">
        <f>ROUND(SUM(AV100:AW100),2)</f>
        <v>0</v>
      </c>
      <c r="AU100" s="133">
        <f>'7 - Dopravní značení'!P118</f>
        <v>0</v>
      </c>
      <c r="AV100" s="132">
        <f>'7 - Dopravní značení'!J33</f>
        <v>0</v>
      </c>
      <c r="AW100" s="132">
        <f>'7 - Dopravní značení'!J34</f>
        <v>0</v>
      </c>
      <c r="AX100" s="132">
        <f>'7 - Dopravní značení'!J35</f>
        <v>0</v>
      </c>
      <c r="AY100" s="132">
        <f>'7 - Dopravní značení'!J36</f>
        <v>0</v>
      </c>
      <c r="AZ100" s="132">
        <f>'7 - Dopravní značení'!F33</f>
        <v>0</v>
      </c>
      <c r="BA100" s="132">
        <f>'7 - Dopravní značení'!F34</f>
        <v>0</v>
      </c>
      <c r="BB100" s="132">
        <f>'7 - Dopravní značení'!F35</f>
        <v>0</v>
      </c>
      <c r="BC100" s="132">
        <f>'7 - Dopravní značení'!F36</f>
        <v>0</v>
      </c>
      <c r="BD100" s="134">
        <f>'7 - Dopravní značení'!F37</f>
        <v>0</v>
      </c>
      <c r="BE100" s="7"/>
      <c r="BT100" s="130" t="s">
        <v>83</v>
      </c>
      <c r="BV100" s="130" t="s">
        <v>80</v>
      </c>
      <c r="BW100" s="130" t="s">
        <v>101</v>
      </c>
      <c r="BX100" s="130" t="s">
        <v>5</v>
      </c>
      <c r="CL100" s="130" t="s">
        <v>1</v>
      </c>
      <c r="CM100" s="130" t="s">
        <v>87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pAjRfZ5x2U8owyQW3Q/bpGPbmJAMYrq6knZ4tEMQPkOKUX46u7ZMRUasduGKWzLSClxsAh73Jc2RpercWSBD9Q==" hashValue="AcRot1safqrdvRIZ/WIeQn7mYcaaAP+LXSDqgrvo9z7Fu/zOaYDWTk1rWG7yDU/JHjf+2xLhf+7ACQEeah9Mrg==" algorithmName="SHA-512" password="C43E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Ostatní náklady'!C2" display="/"/>
    <hyperlink ref="A96" location="'2 - Technologie SSZ + montáž'!C2" display="/"/>
    <hyperlink ref="A97" location="'3 - Kabeláž'!C2" display="/"/>
    <hyperlink ref="A98" location="'4 - Demontáže'!C2" display="/"/>
    <hyperlink ref="A99" location="'6 - Vrchní vrstvy'!C2" display="/"/>
    <hyperlink ref="A100" location="'7 - Dopravní znač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250217_PDPS_Koldinova - Dukelská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35</v>
      </c>
      <c r="G12" s="37"/>
      <c r="H12" s="37"/>
      <c r="I12" s="139" t="s">
        <v>22</v>
      </c>
      <c r="J12" s="143" t="str">
        <f>'Rekapitulace stavby'!AN8</f>
        <v>8. 4. 2024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00255661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Klatovy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25680595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SWARCO Traffic CZ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ROUND((SUM(BE122:BE143)),  2)</f>
        <v>0</v>
      </c>
      <c r="G33" s="37"/>
      <c r="H33" s="37"/>
      <c r="I33" s="154">
        <v>0.20999999999999999</v>
      </c>
      <c r="J33" s="153">
        <f>ROUND(((SUM(BE122:BE143))*I33),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ROUND((SUM(BF122:BF143)),  2)</f>
        <v>0</v>
      </c>
      <c r="G34" s="37"/>
      <c r="H34" s="37"/>
      <c r="I34" s="154">
        <v>0.12</v>
      </c>
      <c r="J34" s="153">
        <f>ROUND(((SUM(BF122:BF143))*I34),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ROUND((SUM(BG122:BG143)),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ROUND((SUM(BH122:BH143)),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ROUND((SUM(BI122:BI143)),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250217_PDPS_Koldinova - Dukelská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Klatovy</v>
      </c>
      <c r="G91" s="39"/>
      <c r="H91" s="39"/>
      <c r="I91" s="31" t="s">
        <v>31</v>
      </c>
      <c r="J91" s="35" t="str">
        <f>E21</f>
        <v>SWARCO Traffic CZ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J135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J138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J140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250217_PDPS_Koldinova - Dukelská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1 -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8. 4. 2024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24</v>
      </c>
      <c r="D118" s="39"/>
      <c r="E118" s="39"/>
      <c r="F118" s="26" t="str">
        <f>E15</f>
        <v>Město Klatovy</v>
      </c>
      <c r="G118" s="39"/>
      <c r="H118" s="39"/>
      <c r="I118" s="31" t="s">
        <v>31</v>
      </c>
      <c r="J118" s="35" t="str">
        <f>E21</f>
        <v>SWARCO Traffic CZ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117</v>
      </c>
      <c r="D121" s="193" t="s">
        <v>63</v>
      </c>
      <c r="E121" s="193" t="s">
        <v>59</v>
      </c>
      <c r="F121" s="193" t="s">
        <v>60</v>
      </c>
      <c r="G121" s="193" t="s">
        <v>118</v>
      </c>
      <c r="H121" s="193" t="s">
        <v>119</v>
      </c>
      <c r="I121" s="193" t="s">
        <v>120</v>
      </c>
      <c r="J121" s="194" t="s">
        <v>107</v>
      </c>
      <c r="K121" s="195" t="s">
        <v>121</v>
      </c>
      <c r="L121" s="196"/>
      <c r="M121" s="99" t="s">
        <v>1</v>
      </c>
      <c r="N121" s="100" t="s">
        <v>42</v>
      </c>
      <c r="O121" s="100" t="s">
        <v>122</v>
      </c>
      <c r="P121" s="100" t="s">
        <v>123</v>
      </c>
      <c r="Q121" s="100" t="s">
        <v>124</v>
      </c>
      <c r="R121" s="100" t="s">
        <v>125</v>
      </c>
      <c r="S121" s="100" t="s">
        <v>126</v>
      </c>
      <c r="T121" s="101" t="s">
        <v>127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128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77</v>
      </c>
      <c r="AU122" s="16" t="s">
        <v>109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129</v>
      </c>
      <c r="F123" s="205" t="s">
        <v>130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P124+P131+P135+P138+P140</f>
        <v>0</v>
      </c>
      <c r="Q123" s="210"/>
      <c r="R123" s="211">
        <f>R124+R131+R135+R138+R140</f>
        <v>0</v>
      </c>
      <c r="S123" s="210"/>
      <c r="T123" s="212">
        <f>T124+T131+T135+T138+T140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131</v>
      </c>
      <c r="AT123" s="214" t="s">
        <v>77</v>
      </c>
      <c r="AU123" s="214" t="s">
        <v>78</v>
      </c>
      <c r="AY123" s="213" t="s">
        <v>132</v>
      </c>
      <c r="BK123" s="215">
        <f>BK124+BK131+BK135+BK138+BK140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133</v>
      </c>
      <c r="F124" s="216" t="s">
        <v>134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SUM(P125:P130)</f>
        <v>0</v>
      </c>
      <c r="Q124" s="210"/>
      <c r="R124" s="211">
        <f>SUM(R125:R130)</f>
        <v>0</v>
      </c>
      <c r="S124" s="210"/>
      <c r="T124" s="212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131</v>
      </c>
      <c r="AT124" s="214" t="s">
        <v>77</v>
      </c>
      <c r="AU124" s="214" t="s">
        <v>83</v>
      </c>
      <c r="AY124" s="213" t="s">
        <v>132</v>
      </c>
      <c r="BK124" s="215">
        <f>SUM(BK125:BK130)</f>
        <v>0</v>
      </c>
    </row>
    <row r="125" s="2" customFormat="1" ht="16.5" customHeight="1">
      <c r="A125" s="37"/>
      <c r="B125" s="38"/>
      <c r="C125" s="218" t="s">
        <v>83</v>
      </c>
      <c r="D125" s="218" t="s">
        <v>135</v>
      </c>
      <c r="E125" s="219" t="s">
        <v>136</v>
      </c>
      <c r="F125" s="220" t="s">
        <v>137</v>
      </c>
      <c r="G125" s="221" t="s">
        <v>138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43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93</v>
      </c>
      <c r="AT125" s="230" t="s">
        <v>135</v>
      </c>
      <c r="AU125" s="230" t="s">
        <v>87</v>
      </c>
      <c r="AY125" s="16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93</v>
      </c>
      <c r="BM125" s="230" t="s">
        <v>87</v>
      </c>
    </row>
    <row r="126" s="2" customFormat="1" ht="33" customHeight="1">
      <c r="A126" s="37"/>
      <c r="B126" s="38"/>
      <c r="C126" s="218" t="s">
        <v>87</v>
      </c>
      <c r="D126" s="218" t="s">
        <v>135</v>
      </c>
      <c r="E126" s="219" t="s">
        <v>139</v>
      </c>
      <c r="F126" s="220" t="s">
        <v>140</v>
      </c>
      <c r="G126" s="221" t="s">
        <v>138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43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93</v>
      </c>
      <c r="AT126" s="230" t="s">
        <v>135</v>
      </c>
      <c r="AU126" s="230" t="s">
        <v>87</v>
      </c>
      <c r="AY126" s="16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93</v>
      </c>
      <c r="BM126" s="230" t="s">
        <v>93</v>
      </c>
    </row>
    <row r="127" s="2" customFormat="1" ht="24.15" customHeight="1">
      <c r="A127" s="37"/>
      <c r="B127" s="38"/>
      <c r="C127" s="218" t="s">
        <v>90</v>
      </c>
      <c r="D127" s="218" t="s">
        <v>135</v>
      </c>
      <c r="E127" s="219" t="s">
        <v>141</v>
      </c>
      <c r="F127" s="220" t="s">
        <v>142</v>
      </c>
      <c r="G127" s="221" t="s">
        <v>138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43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93</v>
      </c>
      <c r="AT127" s="230" t="s">
        <v>135</v>
      </c>
      <c r="AU127" s="230" t="s">
        <v>87</v>
      </c>
      <c r="AY127" s="16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93</v>
      </c>
      <c r="BM127" s="230" t="s">
        <v>143</v>
      </c>
    </row>
    <row r="128" s="2" customFormat="1" ht="24.15" customHeight="1">
      <c r="A128" s="37"/>
      <c r="B128" s="38"/>
      <c r="C128" s="218" t="s">
        <v>93</v>
      </c>
      <c r="D128" s="218" t="s">
        <v>135</v>
      </c>
      <c r="E128" s="219" t="s">
        <v>144</v>
      </c>
      <c r="F128" s="220" t="s">
        <v>145</v>
      </c>
      <c r="G128" s="221" t="s">
        <v>138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43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93</v>
      </c>
      <c r="AT128" s="230" t="s">
        <v>135</v>
      </c>
      <c r="AU128" s="230" t="s">
        <v>87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93</v>
      </c>
      <c r="BM128" s="230" t="s">
        <v>8</v>
      </c>
    </row>
    <row r="129" s="2" customFormat="1" ht="24.15" customHeight="1">
      <c r="A129" s="37"/>
      <c r="B129" s="38"/>
      <c r="C129" s="218" t="s">
        <v>131</v>
      </c>
      <c r="D129" s="218" t="s">
        <v>135</v>
      </c>
      <c r="E129" s="219" t="s">
        <v>146</v>
      </c>
      <c r="F129" s="220" t="s">
        <v>147</v>
      </c>
      <c r="G129" s="221" t="s">
        <v>138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93</v>
      </c>
      <c r="AT129" s="230" t="s">
        <v>135</v>
      </c>
      <c r="AU129" s="230" t="s">
        <v>87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93</v>
      </c>
      <c r="BM129" s="230" t="s">
        <v>148</v>
      </c>
    </row>
    <row r="130" s="2" customFormat="1" ht="16.5" customHeight="1">
      <c r="A130" s="37"/>
      <c r="B130" s="38"/>
      <c r="C130" s="218" t="s">
        <v>96</v>
      </c>
      <c r="D130" s="218" t="s">
        <v>135</v>
      </c>
      <c r="E130" s="219" t="s">
        <v>149</v>
      </c>
      <c r="F130" s="220" t="s">
        <v>150</v>
      </c>
      <c r="G130" s="221" t="s">
        <v>138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93</v>
      </c>
      <c r="AT130" s="230" t="s">
        <v>135</v>
      </c>
      <c r="AU130" s="230" t="s">
        <v>87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93</v>
      </c>
      <c r="BM130" s="230" t="s">
        <v>151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152</v>
      </c>
      <c r="F131" s="216" t="s">
        <v>153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SUM(P132:P134)</f>
        <v>0</v>
      </c>
      <c r="Q131" s="210"/>
      <c r="R131" s="211">
        <f>SUM(R132:R134)</f>
        <v>0</v>
      </c>
      <c r="S131" s="210"/>
      <c r="T131" s="21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131</v>
      </c>
      <c r="AT131" s="214" t="s">
        <v>77</v>
      </c>
      <c r="AU131" s="214" t="s">
        <v>83</v>
      </c>
      <c r="AY131" s="213" t="s">
        <v>132</v>
      </c>
      <c r="BK131" s="215">
        <f>SUM(BK132:BK134)</f>
        <v>0</v>
      </c>
    </row>
    <row r="132" s="2" customFormat="1" ht="16.5" customHeight="1">
      <c r="A132" s="37"/>
      <c r="B132" s="38"/>
      <c r="C132" s="218" t="s">
        <v>99</v>
      </c>
      <c r="D132" s="218" t="s">
        <v>135</v>
      </c>
      <c r="E132" s="219" t="s">
        <v>154</v>
      </c>
      <c r="F132" s="220" t="s">
        <v>155</v>
      </c>
      <c r="G132" s="221" t="s">
        <v>138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93</v>
      </c>
      <c r="AT132" s="230" t="s">
        <v>135</v>
      </c>
      <c r="AU132" s="230" t="s">
        <v>87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93</v>
      </c>
      <c r="BM132" s="230" t="s">
        <v>156</v>
      </c>
    </row>
    <row r="133" s="2" customFormat="1" ht="16.5" customHeight="1">
      <c r="A133" s="37"/>
      <c r="B133" s="38"/>
      <c r="C133" s="218" t="s">
        <v>157</v>
      </c>
      <c r="D133" s="218" t="s">
        <v>135</v>
      </c>
      <c r="E133" s="219" t="s">
        <v>158</v>
      </c>
      <c r="F133" s="220" t="s">
        <v>159</v>
      </c>
      <c r="G133" s="221" t="s">
        <v>138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93</v>
      </c>
      <c r="AT133" s="230" t="s">
        <v>135</v>
      </c>
      <c r="AU133" s="230" t="s">
        <v>87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93</v>
      </c>
      <c r="BM133" s="230" t="s">
        <v>160</v>
      </c>
    </row>
    <row r="134" s="2" customFormat="1" ht="16.5" customHeight="1">
      <c r="A134" s="37"/>
      <c r="B134" s="38"/>
      <c r="C134" s="218" t="s">
        <v>161</v>
      </c>
      <c r="D134" s="218" t="s">
        <v>135</v>
      </c>
      <c r="E134" s="219" t="s">
        <v>162</v>
      </c>
      <c r="F134" s="220" t="s">
        <v>163</v>
      </c>
      <c r="G134" s="221" t="s">
        <v>138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93</v>
      </c>
      <c r="AT134" s="230" t="s">
        <v>135</v>
      </c>
      <c r="AU134" s="230" t="s">
        <v>87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93</v>
      </c>
      <c r="BM134" s="230" t="s">
        <v>164</v>
      </c>
    </row>
    <row r="135" s="12" customFormat="1" ht="22.8" customHeight="1">
      <c r="A135" s="12"/>
      <c r="B135" s="202"/>
      <c r="C135" s="203"/>
      <c r="D135" s="204" t="s">
        <v>77</v>
      </c>
      <c r="E135" s="216" t="s">
        <v>165</v>
      </c>
      <c r="F135" s="216" t="s">
        <v>166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SUM(P136:P137)</f>
        <v>0</v>
      </c>
      <c r="Q135" s="210"/>
      <c r="R135" s="211">
        <f>SUM(R136:R137)</f>
        <v>0</v>
      </c>
      <c r="S135" s="210"/>
      <c r="T135" s="21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131</v>
      </c>
      <c r="AT135" s="214" t="s">
        <v>77</v>
      </c>
      <c r="AU135" s="214" t="s">
        <v>83</v>
      </c>
      <c r="AY135" s="213" t="s">
        <v>132</v>
      </c>
      <c r="BK135" s="215">
        <f>SUM(BK136:BK137)</f>
        <v>0</v>
      </c>
    </row>
    <row r="136" s="2" customFormat="1" ht="16.5" customHeight="1">
      <c r="A136" s="37"/>
      <c r="B136" s="38"/>
      <c r="C136" s="218" t="s">
        <v>143</v>
      </c>
      <c r="D136" s="218" t="s">
        <v>135</v>
      </c>
      <c r="E136" s="219" t="s">
        <v>167</v>
      </c>
      <c r="F136" s="220" t="s">
        <v>168</v>
      </c>
      <c r="G136" s="221" t="s">
        <v>138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93</v>
      </c>
      <c r="AT136" s="230" t="s">
        <v>135</v>
      </c>
      <c r="AU136" s="230" t="s">
        <v>87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93</v>
      </c>
      <c r="BM136" s="230" t="s">
        <v>169</v>
      </c>
    </row>
    <row r="137" s="2" customFormat="1" ht="16.5" customHeight="1">
      <c r="A137" s="37"/>
      <c r="B137" s="38"/>
      <c r="C137" s="218" t="s">
        <v>170</v>
      </c>
      <c r="D137" s="218" t="s">
        <v>135</v>
      </c>
      <c r="E137" s="219" t="s">
        <v>171</v>
      </c>
      <c r="F137" s="220" t="s">
        <v>172</v>
      </c>
      <c r="G137" s="221" t="s">
        <v>138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93</v>
      </c>
      <c r="AT137" s="230" t="s">
        <v>135</v>
      </c>
      <c r="AU137" s="230" t="s">
        <v>87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93</v>
      </c>
      <c r="BM137" s="230" t="s">
        <v>173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174</v>
      </c>
      <c r="F138" s="216" t="s">
        <v>175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131</v>
      </c>
      <c r="AT138" s="214" t="s">
        <v>77</v>
      </c>
      <c r="AU138" s="214" t="s">
        <v>83</v>
      </c>
      <c r="AY138" s="213" t="s">
        <v>132</v>
      </c>
      <c r="BK138" s="215">
        <f>BK139</f>
        <v>0</v>
      </c>
    </row>
    <row r="139" s="2" customFormat="1" ht="16.5" customHeight="1">
      <c r="A139" s="37"/>
      <c r="B139" s="38"/>
      <c r="C139" s="218" t="s">
        <v>8</v>
      </c>
      <c r="D139" s="218" t="s">
        <v>135</v>
      </c>
      <c r="E139" s="219" t="s">
        <v>176</v>
      </c>
      <c r="F139" s="220" t="s">
        <v>175</v>
      </c>
      <c r="G139" s="221" t="s">
        <v>138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93</v>
      </c>
      <c r="AT139" s="230" t="s">
        <v>135</v>
      </c>
      <c r="AU139" s="230" t="s">
        <v>87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93</v>
      </c>
      <c r="BM139" s="230" t="s">
        <v>177</v>
      </c>
    </row>
    <row r="140" s="12" customFormat="1" ht="22.8" customHeight="1">
      <c r="A140" s="12"/>
      <c r="B140" s="202"/>
      <c r="C140" s="203"/>
      <c r="D140" s="204" t="s">
        <v>77</v>
      </c>
      <c r="E140" s="216" t="s">
        <v>178</v>
      </c>
      <c r="F140" s="216" t="s">
        <v>84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SUM(P141:P143)</f>
        <v>0</v>
      </c>
      <c r="Q140" s="210"/>
      <c r="R140" s="211">
        <f>SUM(R141:R143)</f>
        <v>0</v>
      </c>
      <c r="S140" s="210"/>
      <c r="T140" s="212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131</v>
      </c>
      <c r="AT140" s="214" t="s">
        <v>77</v>
      </c>
      <c r="AU140" s="214" t="s">
        <v>83</v>
      </c>
      <c r="AY140" s="213" t="s">
        <v>132</v>
      </c>
      <c r="BK140" s="215">
        <f>SUM(BK141:BK143)</f>
        <v>0</v>
      </c>
    </row>
    <row r="141" s="2" customFormat="1" ht="16.5" customHeight="1">
      <c r="A141" s="37"/>
      <c r="B141" s="38"/>
      <c r="C141" s="218" t="s">
        <v>179</v>
      </c>
      <c r="D141" s="218" t="s">
        <v>135</v>
      </c>
      <c r="E141" s="219" t="s">
        <v>180</v>
      </c>
      <c r="F141" s="220" t="s">
        <v>181</v>
      </c>
      <c r="G141" s="221" t="s">
        <v>138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93</v>
      </c>
      <c r="AT141" s="230" t="s">
        <v>135</v>
      </c>
      <c r="AU141" s="230" t="s">
        <v>87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93</v>
      </c>
      <c r="BM141" s="230" t="s">
        <v>182</v>
      </c>
    </row>
    <row r="142" s="2" customFormat="1" ht="16.5" customHeight="1">
      <c r="A142" s="37"/>
      <c r="B142" s="38"/>
      <c r="C142" s="218" t="s">
        <v>148</v>
      </c>
      <c r="D142" s="218" t="s">
        <v>135</v>
      </c>
      <c r="E142" s="219" t="s">
        <v>183</v>
      </c>
      <c r="F142" s="220" t="s">
        <v>184</v>
      </c>
      <c r="G142" s="221" t="s">
        <v>138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93</v>
      </c>
      <c r="AT142" s="230" t="s">
        <v>135</v>
      </c>
      <c r="AU142" s="230" t="s">
        <v>87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93</v>
      </c>
      <c r="BM142" s="230" t="s">
        <v>185</v>
      </c>
    </row>
    <row r="143" s="2" customFormat="1">
      <c r="A143" s="37"/>
      <c r="B143" s="38"/>
      <c r="C143" s="39"/>
      <c r="D143" s="232" t="s">
        <v>186</v>
      </c>
      <c r="E143" s="39"/>
      <c r="F143" s="233" t="s">
        <v>187</v>
      </c>
      <c r="G143" s="39"/>
      <c r="H143" s="39"/>
      <c r="I143" s="234"/>
      <c r="J143" s="39"/>
      <c r="K143" s="39"/>
      <c r="L143" s="43"/>
      <c r="M143" s="235"/>
      <c r="N143" s="236"/>
      <c r="O143" s="237"/>
      <c r="P143" s="237"/>
      <c r="Q143" s="237"/>
      <c r="R143" s="237"/>
      <c r="S143" s="237"/>
      <c r="T143" s="23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186</v>
      </c>
      <c r="AU143" s="16" t="s">
        <v>87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s0QDL24SKogOSdcqSx2VK4RWp7Pe2g35Sp/VG5drGYDggCspBFa1UlbFMqaAwwvRTtIEpQpPfOeshC6m49jS/g==" hashValue="JpJ3cjfCrS/b2u4/iKv0sTNhGBkHDX8BUx34BnXM3pnoGm9ocEK1a+dZuKgdClcxIHOeyWlM7z5p2g/H2mmhIQ==" algorithmName="SHA-512" password="C43E"/>
  <autoFilter ref="C121:K1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250217_PDPS_Koldinova - Dukelská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35</v>
      </c>
      <c r="G12" s="37"/>
      <c r="H12" s="37"/>
      <c r="I12" s="139" t="s">
        <v>22</v>
      </c>
      <c r="J12" s="143" t="str">
        <f>'Rekapitulace stavby'!AN8</f>
        <v>8. 4. 2024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00255661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Klatovy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25680595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SWARCO Traffic CZ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ROUND((SUM(BE122:BE193)),  2)</f>
        <v>0</v>
      </c>
      <c r="G33" s="37"/>
      <c r="H33" s="37"/>
      <c r="I33" s="154">
        <v>0.20999999999999999</v>
      </c>
      <c r="J33" s="153">
        <f>ROUND(((SUM(BE122:BE193))*I33),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ROUND((SUM(BF122:BF193)),  2)</f>
        <v>0</v>
      </c>
      <c r="G34" s="37"/>
      <c r="H34" s="37"/>
      <c r="I34" s="154">
        <v>0.12</v>
      </c>
      <c r="J34" s="153">
        <f>ROUND(((SUM(BF122:BF193))*I34),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ROUND((SUM(BG122:BG193)),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ROUND((SUM(BH122:BH193)),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ROUND((SUM(BI122:BI193)),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250217_PDPS_Koldinova - Dukelská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Technologie SSZ + montáž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Klatovy</v>
      </c>
      <c r="G91" s="39"/>
      <c r="H91" s="39"/>
      <c r="I91" s="31" t="s">
        <v>31</v>
      </c>
      <c r="J91" s="35" t="str">
        <f>E21</f>
        <v>SWARCO Traffic CZ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189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190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191</v>
      </c>
      <c r="E99" s="181"/>
      <c r="F99" s="181"/>
      <c r="G99" s="181"/>
      <c r="H99" s="181"/>
      <c r="I99" s="181"/>
      <c r="J99" s="182">
        <f>J127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192</v>
      </c>
      <c r="E100" s="187"/>
      <c r="F100" s="187"/>
      <c r="G100" s="187"/>
      <c r="H100" s="187"/>
      <c r="I100" s="187"/>
      <c r="J100" s="188">
        <f>J128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193</v>
      </c>
      <c r="E101" s="187"/>
      <c r="F101" s="187"/>
      <c r="G101" s="187"/>
      <c r="H101" s="187"/>
      <c r="I101" s="187"/>
      <c r="J101" s="188">
        <f>J136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194</v>
      </c>
      <c r="E102" s="181"/>
      <c r="F102" s="181"/>
      <c r="G102" s="181"/>
      <c r="H102" s="181"/>
      <c r="I102" s="181"/>
      <c r="J102" s="182">
        <f>J192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250217_PDPS_Koldinova - Dukelská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2 - Technologie SSZ + montáž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8. 4. 2024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24</v>
      </c>
      <c r="D118" s="39"/>
      <c r="E118" s="39"/>
      <c r="F118" s="26" t="str">
        <f>E15</f>
        <v>Město Klatovy</v>
      </c>
      <c r="G118" s="39"/>
      <c r="H118" s="39"/>
      <c r="I118" s="31" t="s">
        <v>31</v>
      </c>
      <c r="J118" s="35" t="str">
        <f>E21</f>
        <v>SWARCO Traffic CZ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117</v>
      </c>
      <c r="D121" s="193" t="s">
        <v>63</v>
      </c>
      <c r="E121" s="193" t="s">
        <v>59</v>
      </c>
      <c r="F121" s="193" t="s">
        <v>60</v>
      </c>
      <c r="G121" s="193" t="s">
        <v>118</v>
      </c>
      <c r="H121" s="193" t="s">
        <v>119</v>
      </c>
      <c r="I121" s="193" t="s">
        <v>120</v>
      </c>
      <c r="J121" s="194" t="s">
        <v>107</v>
      </c>
      <c r="K121" s="195" t="s">
        <v>121</v>
      </c>
      <c r="L121" s="196"/>
      <c r="M121" s="99" t="s">
        <v>1</v>
      </c>
      <c r="N121" s="100" t="s">
        <v>42</v>
      </c>
      <c r="O121" s="100" t="s">
        <v>122</v>
      </c>
      <c r="P121" s="100" t="s">
        <v>123</v>
      </c>
      <c r="Q121" s="100" t="s">
        <v>124</v>
      </c>
      <c r="R121" s="100" t="s">
        <v>125</v>
      </c>
      <c r="S121" s="100" t="s">
        <v>126</v>
      </c>
      <c r="T121" s="101" t="s">
        <v>127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128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P123+P127+P192</f>
        <v>0</v>
      </c>
      <c r="Q122" s="103"/>
      <c r="R122" s="199">
        <f>R123+R127+R192</f>
        <v>0.0019</v>
      </c>
      <c r="S122" s="103"/>
      <c r="T122" s="200">
        <f>T123+T127+T192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77</v>
      </c>
      <c r="AU122" s="16" t="s">
        <v>109</v>
      </c>
      <c r="BK122" s="201">
        <f>BK123+BK127+BK192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195</v>
      </c>
      <c r="F123" s="205" t="s">
        <v>196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0.00040000000000000002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87</v>
      </c>
      <c r="AT123" s="214" t="s">
        <v>77</v>
      </c>
      <c r="AU123" s="214" t="s">
        <v>78</v>
      </c>
      <c r="AY123" s="213" t="s">
        <v>132</v>
      </c>
      <c r="BK123" s="215">
        <f>BK124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197</v>
      </c>
      <c r="F124" s="216" t="s">
        <v>198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SUM(P125:P126)</f>
        <v>0</v>
      </c>
      <c r="Q124" s="210"/>
      <c r="R124" s="211">
        <f>SUM(R125:R126)</f>
        <v>0.00040000000000000002</v>
      </c>
      <c r="S124" s="210"/>
      <c r="T124" s="212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87</v>
      </c>
      <c r="AT124" s="214" t="s">
        <v>77</v>
      </c>
      <c r="AU124" s="214" t="s">
        <v>83</v>
      </c>
      <c r="AY124" s="213" t="s">
        <v>132</v>
      </c>
      <c r="BK124" s="215">
        <f>SUM(BK125:BK126)</f>
        <v>0</v>
      </c>
    </row>
    <row r="125" s="2" customFormat="1" ht="24.15" customHeight="1">
      <c r="A125" s="37"/>
      <c r="B125" s="38"/>
      <c r="C125" s="239" t="s">
        <v>83</v>
      </c>
      <c r="D125" s="239" t="s">
        <v>199</v>
      </c>
      <c r="E125" s="240" t="s">
        <v>200</v>
      </c>
      <c r="F125" s="241" t="s">
        <v>201</v>
      </c>
      <c r="G125" s="242" t="s">
        <v>138</v>
      </c>
      <c r="H125" s="243">
        <v>1</v>
      </c>
      <c r="I125" s="244"/>
      <c r="J125" s="245">
        <f>ROUND(I125*H125,2)</f>
        <v>0</v>
      </c>
      <c r="K125" s="246"/>
      <c r="L125" s="247"/>
      <c r="M125" s="248" t="s">
        <v>1</v>
      </c>
      <c r="N125" s="249" t="s">
        <v>43</v>
      </c>
      <c r="O125" s="90"/>
      <c r="P125" s="228">
        <f>O125*H125</f>
        <v>0</v>
      </c>
      <c r="Q125" s="228">
        <v>0.00040000000000000002</v>
      </c>
      <c r="R125" s="228">
        <f>Q125*H125</f>
        <v>0.00040000000000000002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202</v>
      </c>
      <c r="AT125" s="230" t="s">
        <v>199</v>
      </c>
      <c r="AU125" s="230" t="s">
        <v>87</v>
      </c>
      <c r="AY125" s="16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203</v>
      </c>
      <c r="BM125" s="230" t="s">
        <v>204</v>
      </c>
    </row>
    <row r="126" s="2" customFormat="1" ht="24.15" customHeight="1">
      <c r="A126" s="37"/>
      <c r="B126" s="38"/>
      <c r="C126" s="218" t="s">
        <v>87</v>
      </c>
      <c r="D126" s="218" t="s">
        <v>135</v>
      </c>
      <c r="E126" s="219" t="s">
        <v>205</v>
      </c>
      <c r="F126" s="220" t="s">
        <v>206</v>
      </c>
      <c r="G126" s="221" t="s">
        <v>138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43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207</v>
      </c>
      <c r="AT126" s="230" t="s">
        <v>135</v>
      </c>
      <c r="AU126" s="230" t="s">
        <v>87</v>
      </c>
      <c r="AY126" s="16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207</v>
      </c>
      <c r="BM126" s="230" t="s">
        <v>208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199</v>
      </c>
      <c r="F127" s="205" t="s">
        <v>209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P128+P136</f>
        <v>0</v>
      </c>
      <c r="Q127" s="210"/>
      <c r="R127" s="211">
        <f>R128+R136</f>
        <v>0.0015</v>
      </c>
      <c r="S127" s="210"/>
      <c r="T127" s="212">
        <f>T128+T136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90</v>
      </c>
      <c r="AT127" s="214" t="s">
        <v>77</v>
      </c>
      <c r="AU127" s="214" t="s">
        <v>78</v>
      </c>
      <c r="AY127" s="213" t="s">
        <v>132</v>
      </c>
      <c r="BK127" s="215">
        <f>BK128+BK136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210</v>
      </c>
      <c r="F128" s="216" t="s">
        <v>211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SUM(P129:P135)</f>
        <v>0</v>
      </c>
      <c r="Q128" s="210"/>
      <c r="R128" s="211">
        <f>SUM(R129:R135)</f>
        <v>0</v>
      </c>
      <c r="S128" s="210"/>
      <c r="T128" s="212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90</v>
      </c>
      <c r="AT128" s="214" t="s">
        <v>77</v>
      </c>
      <c r="AU128" s="214" t="s">
        <v>83</v>
      </c>
      <c r="AY128" s="213" t="s">
        <v>132</v>
      </c>
      <c r="BK128" s="215">
        <f>SUM(BK129:BK135)</f>
        <v>0</v>
      </c>
    </row>
    <row r="129" s="2" customFormat="1" ht="33" customHeight="1">
      <c r="A129" s="37"/>
      <c r="B129" s="38"/>
      <c r="C129" s="239" t="s">
        <v>90</v>
      </c>
      <c r="D129" s="239" t="s">
        <v>199</v>
      </c>
      <c r="E129" s="240" t="s">
        <v>212</v>
      </c>
      <c r="F129" s="241" t="s">
        <v>213</v>
      </c>
      <c r="G129" s="242" t="s">
        <v>214</v>
      </c>
      <c r="H129" s="243">
        <v>20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202</v>
      </c>
      <c r="AT129" s="230" t="s">
        <v>199</v>
      </c>
      <c r="AU129" s="230" t="s">
        <v>87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203</v>
      </c>
      <c r="BM129" s="230" t="s">
        <v>215</v>
      </c>
    </row>
    <row r="130" s="2" customFormat="1" ht="37.8" customHeight="1">
      <c r="A130" s="37"/>
      <c r="B130" s="38"/>
      <c r="C130" s="218" t="s">
        <v>93</v>
      </c>
      <c r="D130" s="218" t="s">
        <v>135</v>
      </c>
      <c r="E130" s="219" t="s">
        <v>216</v>
      </c>
      <c r="F130" s="220" t="s">
        <v>217</v>
      </c>
      <c r="G130" s="221" t="s">
        <v>214</v>
      </c>
      <c r="H130" s="222">
        <v>20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203</v>
      </c>
      <c r="AT130" s="230" t="s">
        <v>135</v>
      </c>
      <c r="AU130" s="230" t="s">
        <v>87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203</v>
      </c>
      <c r="BM130" s="230" t="s">
        <v>218</v>
      </c>
    </row>
    <row r="131" s="2" customFormat="1" ht="33" customHeight="1">
      <c r="A131" s="37"/>
      <c r="B131" s="38"/>
      <c r="C131" s="239" t="s">
        <v>131</v>
      </c>
      <c r="D131" s="239" t="s">
        <v>199</v>
      </c>
      <c r="E131" s="240" t="s">
        <v>219</v>
      </c>
      <c r="F131" s="241" t="s">
        <v>220</v>
      </c>
      <c r="G131" s="242" t="s">
        <v>214</v>
      </c>
      <c r="H131" s="243">
        <v>85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43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202</v>
      </c>
      <c r="AT131" s="230" t="s">
        <v>199</v>
      </c>
      <c r="AU131" s="230" t="s">
        <v>87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203</v>
      </c>
      <c r="BM131" s="230" t="s">
        <v>221</v>
      </c>
    </row>
    <row r="132" s="2" customFormat="1" ht="37.8" customHeight="1">
      <c r="A132" s="37"/>
      <c r="B132" s="38"/>
      <c r="C132" s="218" t="s">
        <v>96</v>
      </c>
      <c r="D132" s="218" t="s">
        <v>135</v>
      </c>
      <c r="E132" s="219" t="s">
        <v>222</v>
      </c>
      <c r="F132" s="220" t="s">
        <v>223</v>
      </c>
      <c r="G132" s="221" t="s">
        <v>214</v>
      </c>
      <c r="H132" s="222">
        <v>85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203</v>
      </c>
      <c r="AT132" s="230" t="s">
        <v>135</v>
      </c>
      <c r="AU132" s="230" t="s">
        <v>87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203</v>
      </c>
      <c r="BM132" s="230" t="s">
        <v>224</v>
      </c>
    </row>
    <row r="133" s="2" customFormat="1" ht="33" customHeight="1">
      <c r="A133" s="37"/>
      <c r="B133" s="38"/>
      <c r="C133" s="239" t="s">
        <v>99</v>
      </c>
      <c r="D133" s="239" t="s">
        <v>199</v>
      </c>
      <c r="E133" s="240" t="s">
        <v>225</v>
      </c>
      <c r="F133" s="241" t="s">
        <v>226</v>
      </c>
      <c r="G133" s="242" t="s">
        <v>214</v>
      </c>
      <c r="H133" s="243">
        <v>50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157</v>
      </c>
      <c r="AT133" s="230" t="s">
        <v>199</v>
      </c>
      <c r="AU133" s="230" t="s">
        <v>87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93</v>
      </c>
      <c r="BM133" s="230" t="s">
        <v>227</v>
      </c>
    </row>
    <row r="134" s="2" customFormat="1" ht="37.8" customHeight="1">
      <c r="A134" s="37"/>
      <c r="B134" s="38"/>
      <c r="C134" s="218" t="s">
        <v>157</v>
      </c>
      <c r="D134" s="218" t="s">
        <v>135</v>
      </c>
      <c r="E134" s="219" t="s">
        <v>228</v>
      </c>
      <c r="F134" s="220" t="s">
        <v>229</v>
      </c>
      <c r="G134" s="221" t="s">
        <v>214</v>
      </c>
      <c r="H134" s="222">
        <v>50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93</v>
      </c>
      <c r="AT134" s="230" t="s">
        <v>135</v>
      </c>
      <c r="AU134" s="230" t="s">
        <v>87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93</v>
      </c>
      <c r="BM134" s="230" t="s">
        <v>230</v>
      </c>
    </row>
    <row r="135" s="2" customFormat="1" ht="16.5" customHeight="1">
      <c r="A135" s="37"/>
      <c r="B135" s="38"/>
      <c r="C135" s="218" t="s">
        <v>161</v>
      </c>
      <c r="D135" s="218" t="s">
        <v>135</v>
      </c>
      <c r="E135" s="219" t="s">
        <v>231</v>
      </c>
      <c r="F135" s="220" t="s">
        <v>232</v>
      </c>
      <c r="G135" s="221" t="s">
        <v>138</v>
      </c>
      <c r="H135" s="222">
        <v>177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203</v>
      </c>
      <c r="AT135" s="230" t="s">
        <v>135</v>
      </c>
      <c r="AU135" s="230" t="s">
        <v>87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203</v>
      </c>
      <c r="BM135" s="230" t="s">
        <v>233</v>
      </c>
    </row>
    <row r="136" s="12" customFormat="1" ht="22.8" customHeight="1">
      <c r="A136" s="12"/>
      <c r="B136" s="202"/>
      <c r="C136" s="203"/>
      <c r="D136" s="204" t="s">
        <v>77</v>
      </c>
      <c r="E136" s="216" t="s">
        <v>234</v>
      </c>
      <c r="F136" s="216" t="s">
        <v>235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SUM(P137:P191)</f>
        <v>0</v>
      </c>
      <c r="Q136" s="210"/>
      <c r="R136" s="211">
        <f>SUM(R137:R191)</f>
        <v>0.0015</v>
      </c>
      <c r="S136" s="210"/>
      <c r="T136" s="212">
        <f>SUM(T137:T191)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90</v>
      </c>
      <c r="AT136" s="214" t="s">
        <v>77</v>
      </c>
      <c r="AU136" s="214" t="s">
        <v>83</v>
      </c>
      <c r="AY136" s="213" t="s">
        <v>132</v>
      </c>
      <c r="BK136" s="215">
        <f>SUM(BK137:BK191)</f>
        <v>0</v>
      </c>
    </row>
    <row r="137" s="2" customFormat="1" ht="16.5" customHeight="1">
      <c r="A137" s="37"/>
      <c r="B137" s="38"/>
      <c r="C137" s="218" t="s">
        <v>143</v>
      </c>
      <c r="D137" s="218" t="s">
        <v>135</v>
      </c>
      <c r="E137" s="219" t="s">
        <v>236</v>
      </c>
      <c r="F137" s="220" t="s">
        <v>237</v>
      </c>
      <c r="G137" s="221" t="s">
        <v>138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203</v>
      </c>
      <c r="AT137" s="230" t="s">
        <v>135</v>
      </c>
      <c r="AU137" s="230" t="s">
        <v>87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203</v>
      </c>
      <c r="BM137" s="230" t="s">
        <v>238</v>
      </c>
    </row>
    <row r="138" s="2" customFormat="1" ht="16.5" customHeight="1">
      <c r="A138" s="37"/>
      <c r="B138" s="38"/>
      <c r="C138" s="218" t="s">
        <v>170</v>
      </c>
      <c r="D138" s="218" t="s">
        <v>135</v>
      </c>
      <c r="E138" s="219" t="s">
        <v>239</v>
      </c>
      <c r="F138" s="220" t="s">
        <v>240</v>
      </c>
      <c r="G138" s="221" t="s">
        <v>138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203</v>
      </c>
      <c r="AT138" s="230" t="s">
        <v>135</v>
      </c>
      <c r="AU138" s="230" t="s">
        <v>87</v>
      </c>
      <c r="AY138" s="16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203</v>
      </c>
      <c r="BM138" s="230" t="s">
        <v>241</v>
      </c>
    </row>
    <row r="139" s="2" customFormat="1" ht="16.5" customHeight="1">
      <c r="A139" s="37"/>
      <c r="B139" s="38"/>
      <c r="C139" s="218" t="s">
        <v>8</v>
      </c>
      <c r="D139" s="218" t="s">
        <v>135</v>
      </c>
      <c r="E139" s="219" t="s">
        <v>242</v>
      </c>
      <c r="F139" s="220" t="s">
        <v>243</v>
      </c>
      <c r="G139" s="221" t="s">
        <v>138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203</v>
      </c>
      <c r="AT139" s="230" t="s">
        <v>135</v>
      </c>
      <c r="AU139" s="230" t="s">
        <v>87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203</v>
      </c>
      <c r="BM139" s="230" t="s">
        <v>244</v>
      </c>
    </row>
    <row r="140" s="2" customFormat="1" ht="16.5" customHeight="1">
      <c r="A140" s="37"/>
      <c r="B140" s="38"/>
      <c r="C140" s="218" t="s">
        <v>179</v>
      </c>
      <c r="D140" s="218" t="s">
        <v>135</v>
      </c>
      <c r="E140" s="219" t="s">
        <v>245</v>
      </c>
      <c r="F140" s="220" t="s">
        <v>246</v>
      </c>
      <c r="G140" s="221" t="s">
        <v>138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203</v>
      </c>
      <c r="AT140" s="230" t="s">
        <v>135</v>
      </c>
      <c r="AU140" s="230" t="s">
        <v>87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203</v>
      </c>
      <c r="BM140" s="230" t="s">
        <v>247</v>
      </c>
    </row>
    <row r="141" s="2" customFormat="1" ht="16.5" customHeight="1">
      <c r="A141" s="37"/>
      <c r="B141" s="38"/>
      <c r="C141" s="218" t="s">
        <v>148</v>
      </c>
      <c r="D141" s="218" t="s">
        <v>135</v>
      </c>
      <c r="E141" s="219" t="s">
        <v>248</v>
      </c>
      <c r="F141" s="220" t="s">
        <v>249</v>
      </c>
      <c r="G141" s="221" t="s">
        <v>138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203</v>
      </c>
      <c r="AT141" s="230" t="s">
        <v>135</v>
      </c>
      <c r="AU141" s="230" t="s">
        <v>87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203</v>
      </c>
      <c r="BM141" s="230" t="s">
        <v>250</v>
      </c>
    </row>
    <row r="142" s="2" customFormat="1" ht="16.5" customHeight="1">
      <c r="A142" s="37"/>
      <c r="B142" s="38"/>
      <c r="C142" s="218" t="s">
        <v>251</v>
      </c>
      <c r="D142" s="218" t="s">
        <v>135</v>
      </c>
      <c r="E142" s="219" t="s">
        <v>252</v>
      </c>
      <c r="F142" s="220" t="s">
        <v>253</v>
      </c>
      <c r="G142" s="221" t="s">
        <v>138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203</v>
      </c>
      <c r="AT142" s="230" t="s">
        <v>135</v>
      </c>
      <c r="AU142" s="230" t="s">
        <v>87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203</v>
      </c>
      <c r="BM142" s="230" t="s">
        <v>254</v>
      </c>
    </row>
    <row r="143" s="2" customFormat="1" ht="16.5" customHeight="1">
      <c r="A143" s="37"/>
      <c r="B143" s="38"/>
      <c r="C143" s="218" t="s">
        <v>207</v>
      </c>
      <c r="D143" s="218" t="s">
        <v>135</v>
      </c>
      <c r="E143" s="219" t="s">
        <v>255</v>
      </c>
      <c r="F143" s="220" t="s">
        <v>256</v>
      </c>
      <c r="G143" s="221" t="s">
        <v>138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0.0015</v>
      </c>
      <c r="R143" s="228">
        <f>Q143*H143</f>
        <v>0.0015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203</v>
      </c>
      <c r="AT143" s="230" t="s">
        <v>135</v>
      </c>
      <c r="AU143" s="230" t="s">
        <v>87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203</v>
      </c>
      <c r="BM143" s="230" t="s">
        <v>257</v>
      </c>
    </row>
    <row r="144" s="2" customFormat="1" ht="16.5" customHeight="1">
      <c r="A144" s="37"/>
      <c r="B144" s="38"/>
      <c r="C144" s="218" t="s">
        <v>258</v>
      </c>
      <c r="D144" s="218" t="s">
        <v>135</v>
      </c>
      <c r="E144" s="219" t="s">
        <v>259</v>
      </c>
      <c r="F144" s="220" t="s">
        <v>260</v>
      </c>
      <c r="G144" s="221" t="s">
        <v>138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203</v>
      </c>
      <c r="AT144" s="230" t="s">
        <v>135</v>
      </c>
      <c r="AU144" s="230" t="s">
        <v>87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203</v>
      </c>
      <c r="BM144" s="230" t="s">
        <v>261</v>
      </c>
    </row>
    <row r="145" s="2" customFormat="1" ht="16.5" customHeight="1">
      <c r="A145" s="37"/>
      <c r="B145" s="38"/>
      <c r="C145" s="218" t="s">
        <v>151</v>
      </c>
      <c r="D145" s="218" t="s">
        <v>135</v>
      </c>
      <c r="E145" s="219" t="s">
        <v>262</v>
      </c>
      <c r="F145" s="220" t="s">
        <v>263</v>
      </c>
      <c r="G145" s="221" t="s">
        <v>138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203</v>
      </c>
      <c r="AT145" s="230" t="s">
        <v>135</v>
      </c>
      <c r="AU145" s="230" t="s">
        <v>87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203</v>
      </c>
      <c r="BM145" s="230" t="s">
        <v>264</v>
      </c>
    </row>
    <row r="146" s="2" customFormat="1" ht="21.75" customHeight="1">
      <c r="A146" s="37"/>
      <c r="B146" s="38"/>
      <c r="C146" s="218" t="s">
        <v>265</v>
      </c>
      <c r="D146" s="218" t="s">
        <v>135</v>
      </c>
      <c r="E146" s="219" t="s">
        <v>266</v>
      </c>
      <c r="F146" s="220" t="s">
        <v>267</v>
      </c>
      <c r="G146" s="221" t="s">
        <v>138</v>
      </c>
      <c r="H146" s="222">
        <v>5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203</v>
      </c>
      <c r="AT146" s="230" t="s">
        <v>135</v>
      </c>
      <c r="AU146" s="230" t="s">
        <v>87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203</v>
      </c>
      <c r="BM146" s="230" t="s">
        <v>268</v>
      </c>
    </row>
    <row r="147" s="2" customFormat="1" ht="21.75" customHeight="1">
      <c r="A147" s="37"/>
      <c r="B147" s="38"/>
      <c r="C147" s="218" t="s">
        <v>156</v>
      </c>
      <c r="D147" s="218" t="s">
        <v>135</v>
      </c>
      <c r="E147" s="219" t="s">
        <v>269</v>
      </c>
      <c r="F147" s="220" t="s">
        <v>270</v>
      </c>
      <c r="G147" s="221" t="s">
        <v>138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203</v>
      </c>
      <c r="AT147" s="230" t="s">
        <v>135</v>
      </c>
      <c r="AU147" s="230" t="s">
        <v>87</v>
      </c>
      <c r="AY147" s="16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203</v>
      </c>
      <c r="BM147" s="230" t="s">
        <v>271</v>
      </c>
    </row>
    <row r="148" s="2" customFormat="1" ht="21.75" customHeight="1">
      <c r="A148" s="37"/>
      <c r="B148" s="38"/>
      <c r="C148" s="218" t="s">
        <v>7</v>
      </c>
      <c r="D148" s="218" t="s">
        <v>135</v>
      </c>
      <c r="E148" s="219" t="s">
        <v>272</v>
      </c>
      <c r="F148" s="220" t="s">
        <v>273</v>
      </c>
      <c r="G148" s="221" t="s">
        <v>138</v>
      </c>
      <c r="H148" s="222">
        <v>2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203</v>
      </c>
      <c r="AT148" s="230" t="s">
        <v>135</v>
      </c>
      <c r="AU148" s="230" t="s">
        <v>87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203</v>
      </c>
      <c r="BM148" s="230" t="s">
        <v>274</v>
      </c>
    </row>
    <row r="149" s="2" customFormat="1" ht="16.5" customHeight="1">
      <c r="A149" s="37"/>
      <c r="B149" s="38"/>
      <c r="C149" s="218" t="s">
        <v>275</v>
      </c>
      <c r="D149" s="218" t="s">
        <v>135</v>
      </c>
      <c r="E149" s="219" t="s">
        <v>276</v>
      </c>
      <c r="F149" s="220" t="s">
        <v>277</v>
      </c>
      <c r="G149" s="221" t="s">
        <v>138</v>
      </c>
      <c r="H149" s="222">
        <v>10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203</v>
      </c>
      <c r="AT149" s="230" t="s">
        <v>135</v>
      </c>
      <c r="AU149" s="230" t="s">
        <v>87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203</v>
      </c>
      <c r="BM149" s="230" t="s">
        <v>278</v>
      </c>
    </row>
    <row r="150" s="2" customFormat="1" ht="21.75" customHeight="1">
      <c r="A150" s="37"/>
      <c r="B150" s="38"/>
      <c r="C150" s="218" t="s">
        <v>279</v>
      </c>
      <c r="D150" s="218" t="s">
        <v>135</v>
      </c>
      <c r="E150" s="219" t="s">
        <v>280</v>
      </c>
      <c r="F150" s="220" t="s">
        <v>281</v>
      </c>
      <c r="G150" s="221" t="s">
        <v>138</v>
      </c>
      <c r="H150" s="222">
        <v>4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203</v>
      </c>
      <c r="AT150" s="230" t="s">
        <v>135</v>
      </c>
      <c r="AU150" s="230" t="s">
        <v>87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203</v>
      </c>
      <c r="BM150" s="230" t="s">
        <v>282</v>
      </c>
    </row>
    <row r="151" s="2" customFormat="1" ht="33" customHeight="1">
      <c r="A151" s="37"/>
      <c r="B151" s="38"/>
      <c r="C151" s="218" t="s">
        <v>160</v>
      </c>
      <c r="D151" s="218" t="s">
        <v>135</v>
      </c>
      <c r="E151" s="219" t="s">
        <v>283</v>
      </c>
      <c r="F151" s="220" t="s">
        <v>284</v>
      </c>
      <c r="G151" s="221" t="s">
        <v>138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203</v>
      </c>
      <c r="AT151" s="230" t="s">
        <v>135</v>
      </c>
      <c r="AU151" s="230" t="s">
        <v>87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203</v>
      </c>
      <c r="BM151" s="230" t="s">
        <v>285</v>
      </c>
    </row>
    <row r="152" s="2" customFormat="1" ht="24.15" customHeight="1">
      <c r="A152" s="37"/>
      <c r="B152" s="38"/>
      <c r="C152" s="218" t="s">
        <v>286</v>
      </c>
      <c r="D152" s="218" t="s">
        <v>135</v>
      </c>
      <c r="E152" s="219" t="s">
        <v>287</v>
      </c>
      <c r="F152" s="220" t="s">
        <v>288</v>
      </c>
      <c r="G152" s="221" t="s">
        <v>138</v>
      </c>
      <c r="H152" s="222">
        <v>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203</v>
      </c>
      <c r="AT152" s="230" t="s">
        <v>135</v>
      </c>
      <c r="AU152" s="230" t="s">
        <v>87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203</v>
      </c>
      <c r="BM152" s="230" t="s">
        <v>289</v>
      </c>
    </row>
    <row r="153" s="2" customFormat="1" ht="24.15" customHeight="1">
      <c r="A153" s="37"/>
      <c r="B153" s="38"/>
      <c r="C153" s="218" t="s">
        <v>164</v>
      </c>
      <c r="D153" s="218" t="s">
        <v>135</v>
      </c>
      <c r="E153" s="219" t="s">
        <v>290</v>
      </c>
      <c r="F153" s="220" t="s">
        <v>291</v>
      </c>
      <c r="G153" s="221" t="s">
        <v>138</v>
      </c>
      <c r="H153" s="222">
        <v>4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203</v>
      </c>
      <c r="AT153" s="230" t="s">
        <v>135</v>
      </c>
      <c r="AU153" s="230" t="s">
        <v>87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203</v>
      </c>
      <c r="BM153" s="230" t="s">
        <v>292</v>
      </c>
    </row>
    <row r="154" s="2" customFormat="1" ht="24.15" customHeight="1">
      <c r="A154" s="37"/>
      <c r="B154" s="38"/>
      <c r="C154" s="218" t="s">
        <v>293</v>
      </c>
      <c r="D154" s="218" t="s">
        <v>135</v>
      </c>
      <c r="E154" s="219" t="s">
        <v>294</v>
      </c>
      <c r="F154" s="220" t="s">
        <v>295</v>
      </c>
      <c r="G154" s="221" t="s">
        <v>138</v>
      </c>
      <c r="H154" s="222">
        <v>4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203</v>
      </c>
      <c r="AT154" s="230" t="s">
        <v>135</v>
      </c>
      <c r="AU154" s="230" t="s">
        <v>87</v>
      </c>
      <c r="AY154" s="16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203</v>
      </c>
      <c r="BM154" s="230" t="s">
        <v>296</v>
      </c>
    </row>
    <row r="155" s="2" customFormat="1" ht="24.15" customHeight="1">
      <c r="A155" s="37"/>
      <c r="B155" s="38"/>
      <c r="C155" s="218" t="s">
        <v>169</v>
      </c>
      <c r="D155" s="218" t="s">
        <v>135</v>
      </c>
      <c r="E155" s="219" t="s">
        <v>297</v>
      </c>
      <c r="F155" s="220" t="s">
        <v>298</v>
      </c>
      <c r="G155" s="221" t="s">
        <v>138</v>
      </c>
      <c r="H155" s="222">
        <v>10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203</v>
      </c>
      <c r="AT155" s="230" t="s">
        <v>135</v>
      </c>
      <c r="AU155" s="230" t="s">
        <v>87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203</v>
      </c>
      <c r="BM155" s="230" t="s">
        <v>299</v>
      </c>
    </row>
    <row r="156" s="2" customFormat="1" ht="16.5" customHeight="1">
      <c r="A156" s="37"/>
      <c r="B156" s="38"/>
      <c r="C156" s="239" t="s">
        <v>300</v>
      </c>
      <c r="D156" s="239" t="s">
        <v>199</v>
      </c>
      <c r="E156" s="240" t="s">
        <v>301</v>
      </c>
      <c r="F156" s="241" t="s">
        <v>302</v>
      </c>
      <c r="G156" s="242" t="s">
        <v>214</v>
      </c>
      <c r="H156" s="243">
        <v>19</v>
      </c>
      <c r="I156" s="244"/>
      <c r="J156" s="245">
        <f>ROUND(I156*H156,2)</f>
        <v>0</v>
      </c>
      <c r="K156" s="246"/>
      <c r="L156" s="247"/>
      <c r="M156" s="248" t="s">
        <v>1</v>
      </c>
      <c r="N156" s="249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202</v>
      </c>
      <c r="AT156" s="230" t="s">
        <v>199</v>
      </c>
      <c r="AU156" s="230" t="s">
        <v>87</v>
      </c>
      <c r="AY156" s="16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203</v>
      </c>
      <c r="BM156" s="230" t="s">
        <v>303</v>
      </c>
    </row>
    <row r="157" s="2" customFormat="1" ht="16.5" customHeight="1">
      <c r="A157" s="37"/>
      <c r="B157" s="38"/>
      <c r="C157" s="218" t="s">
        <v>173</v>
      </c>
      <c r="D157" s="218" t="s">
        <v>135</v>
      </c>
      <c r="E157" s="219" t="s">
        <v>304</v>
      </c>
      <c r="F157" s="220" t="s">
        <v>305</v>
      </c>
      <c r="G157" s="221" t="s">
        <v>138</v>
      </c>
      <c r="H157" s="222">
        <v>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203</v>
      </c>
      <c r="AT157" s="230" t="s">
        <v>135</v>
      </c>
      <c r="AU157" s="230" t="s">
        <v>87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203</v>
      </c>
      <c r="BM157" s="230" t="s">
        <v>306</v>
      </c>
    </row>
    <row r="158" s="2" customFormat="1" ht="16.5" customHeight="1">
      <c r="A158" s="37"/>
      <c r="B158" s="38"/>
      <c r="C158" s="218" t="s">
        <v>307</v>
      </c>
      <c r="D158" s="218" t="s">
        <v>135</v>
      </c>
      <c r="E158" s="219" t="s">
        <v>308</v>
      </c>
      <c r="F158" s="220" t="s">
        <v>309</v>
      </c>
      <c r="G158" s="221" t="s">
        <v>138</v>
      </c>
      <c r="H158" s="222">
        <v>2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203</v>
      </c>
      <c r="AT158" s="230" t="s">
        <v>135</v>
      </c>
      <c r="AU158" s="230" t="s">
        <v>87</v>
      </c>
      <c r="AY158" s="16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203</v>
      </c>
      <c r="BM158" s="230" t="s">
        <v>310</v>
      </c>
    </row>
    <row r="159" s="2" customFormat="1" ht="16.5" customHeight="1">
      <c r="A159" s="37"/>
      <c r="B159" s="38"/>
      <c r="C159" s="218" t="s">
        <v>177</v>
      </c>
      <c r="D159" s="218" t="s">
        <v>135</v>
      </c>
      <c r="E159" s="219" t="s">
        <v>311</v>
      </c>
      <c r="F159" s="220" t="s">
        <v>312</v>
      </c>
      <c r="G159" s="221" t="s">
        <v>138</v>
      </c>
      <c r="H159" s="222">
        <v>3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203</v>
      </c>
      <c r="AT159" s="230" t="s">
        <v>135</v>
      </c>
      <c r="AU159" s="230" t="s">
        <v>87</v>
      </c>
      <c r="AY159" s="16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203</v>
      </c>
      <c r="BM159" s="230" t="s">
        <v>313</v>
      </c>
    </row>
    <row r="160" s="2" customFormat="1" ht="16.5" customHeight="1">
      <c r="A160" s="37"/>
      <c r="B160" s="38"/>
      <c r="C160" s="218" t="s">
        <v>314</v>
      </c>
      <c r="D160" s="218" t="s">
        <v>135</v>
      </c>
      <c r="E160" s="219" t="s">
        <v>315</v>
      </c>
      <c r="F160" s="220" t="s">
        <v>316</v>
      </c>
      <c r="G160" s="221" t="s">
        <v>138</v>
      </c>
      <c r="H160" s="222">
        <v>5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203</v>
      </c>
      <c r="AT160" s="230" t="s">
        <v>135</v>
      </c>
      <c r="AU160" s="230" t="s">
        <v>87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203</v>
      </c>
      <c r="BM160" s="230" t="s">
        <v>317</v>
      </c>
    </row>
    <row r="161" s="2" customFormat="1" ht="16.5" customHeight="1">
      <c r="A161" s="37"/>
      <c r="B161" s="38"/>
      <c r="C161" s="218" t="s">
        <v>182</v>
      </c>
      <c r="D161" s="218" t="s">
        <v>135</v>
      </c>
      <c r="E161" s="219" t="s">
        <v>318</v>
      </c>
      <c r="F161" s="220" t="s">
        <v>319</v>
      </c>
      <c r="G161" s="221" t="s">
        <v>138</v>
      </c>
      <c r="H161" s="222">
        <v>5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203</v>
      </c>
      <c r="AT161" s="230" t="s">
        <v>135</v>
      </c>
      <c r="AU161" s="230" t="s">
        <v>87</v>
      </c>
      <c r="AY161" s="16" t="s">
        <v>132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203</v>
      </c>
      <c r="BM161" s="230" t="s">
        <v>320</v>
      </c>
    </row>
    <row r="162" s="2" customFormat="1" ht="16.5" customHeight="1">
      <c r="A162" s="37"/>
      <c r="B162" s="38"/>
      <c r="C162" s="218" t="s">
        <v>321</v>
      </c>
      <c r="D162" s="218" t="s">
        <v>135</v>
      </c>
      <c r="E162" s="219" t="s">
        <v>322</v>
      </c>
      <c r="F162" s="220" t="s">
        <v>323</v>
      </c>
      <c r="G162" s="221" t="s">
        <v>138</v>
      </c>
      <c r="H162" s="222">
        <v>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203</v>
      </c>
      <c r="AT162" s="230" t="s">
        <v>135</v>
      </c>
      <c r="AU162" s="230" t="s">
        <v>87</v>
      </c>
      <c r="AY162" s="16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203</v>
      </c>
      <c r="BM162" s="230" t="s">
        <v>324</v>
      </c>
    </row>
    <row r="163" s="2" customFormat="1" ht="16.5" customHeight="1">
      <c r="A163" s="37"/>
      <c r="B163" s="38"/>
      <c r="C163" s="218" t="s">
        <v>325</v>
      </c>
      <c r="D163" s="218" t="s">
        <v>135</v>
      </c>
      <c r="E163" s="219" t="s">
        <v>326</v>
      </c>
      <c r="F163" s="220" t="s">
        <v>327</v>
      </c>
      <c r="G163" s="221" t="s">
        <v>138</v>
      </c>
      <c r="H163" s="222">
        <v>17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203</v>
      </c>
      <c r="AT163" s="230" t="s">
        <v>135</v>
      </c>
      <c r="AU163" s="230" t="s">
        <v>87</v>
      </c>
      <c r="AY163" s="16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203</v>
      </c>
      <c r="BM163" s="230" t="s">
        <v>328</v>
      </c>
    </row>
    <row r="164" s="2" customFormat="1" ht="16.5" customHeight="1">
      <c r="A164" s="37"/>
      <c r="B164" s="38"/>
      <c r="C164" s="218" t="s">
        <v>329</v>
      </c>
      <c r="D164" s="218" t="s">
        <v>135</v>
      </c>
      <c r="E164" s="219" t="s">
        <v>330</v>
      </c>
      <c r="F164" s="220" t="s">
        <v>331</v>
      </c>
      <c r="G164" s="221" t="s">
        <v>138</v>
      </c>
      <c r="H164" s="222">
        <v>17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203</v>
      </c>
      <c r="AT164" s="230" t="s">
        <v>135</v>
      </c>
      <c r="AU164" s="230" t="s">
        <v>87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203</v>
      </c>
      <c r="BM164" s="230" t="s">
        <v>332</v>
      </c>
    </row>
    <row r="165" s="2" customFormat="1" ht="16.5" customHeight="1">
      <c r="A165" s="37"/>
      <c r="B165" s="38"/>
      <c r="C165" s="218" t="s">
        <v>185</v>
      </c>
      <c r="D165" s="218" t="s">
        <v>135</v>
      </c>
      <c r="E165" s="219" t="s">
        <v>333</v>
      </c>
      <c r="F165" s="220" t="s">
        <v>334</v>
      </c>
      <c r="G165" s="221" t="s">
        <v>138</v>
      </c>
      <c r="H165" s="222">
        <v>4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43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203</v>
      </c>
      <c r="AT165" s="230" t="s">
        <v>135</v>
      </c>
      <c r="AU165" s="230" t="s">
        <v>87</v>
      </c>
      <c r="AY165" s="16" t="s">
        <v>132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203</v>
      </c>
      <c r="BM165" s="230" t="s">
        <v>335</v>
      </c>
    </row>
    <row r="166" s="2" customFormat="1" ht="16.5" customHeight="1">
      <c r="A166" s="37"/>
      <c r="B166" s="38"/>
      <c r="C166" s="218" t="s">
        <v>336</v>
      </c>
      <c r="D166" s="218" t="s">
        <v>135</v>
      </c>
      <c r="E166" s="219" t="s">
        <v>337</v>
      </c>
      <c r="F166" s="220" t="s">
        <v>338</v>
      </c>
      <c r="G166" s="221" t="s">
        <v>138</v>
      </c>
      <c r="H166" s="222">
        <v>4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203</v>
      </c>
      <c r="AT166" s="230" t="s">
        <v>135</v>
      </c>
      <c r="AU166" s="230" t="s">
        <v>87</v>
      </c>
      <c r="AY166" s="16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203</v>
      </c>
      <c r="BM166" s="230" t="s">
        <v>339</v>
      </c>
    </row>
    <row r="167" s="2" customFormat="1" ht="16.5" customHeight="1">
      <c r="A167" s="37"/>
      <c r="B167" s="38"/>
      <c r="C167" s="218" t="s">
        <v>340</v>
      </c>
      <c r="D167" s="218" t="s">
        <v>135</v>
      </c>
      <c r="E167" s="219" t="s">
        <v>341</v>
      </c>
      <c r="F167" s="220" t="s">
        <v>342</v>
      </c>
      <c r="G167" s="221" t="s">
        <v>138</v>
      </c>
      <c r="H167" s="222">
        <v>2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203</v>
      </c>
      <c r="AT167" s="230" t="s">
        <v>135</v>
      </c>
      <c r="AU167" s="230" t="s">
        <v>87</v>
      </c>
      <c r="AY167" s="16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203</v>
      </c>
      <c r="BM167" s="230" t="s">
        <v>343</v>
      </c>
    </row>
    <row r="168" s="2" customFormat="1" ht="16.5" customHeight="1">
      <c r="A168" s="37"/>
      <c r="B168" s="38"/>
      <c r="C168" s="218" t="s">
        <v>344</v>
      </c>
      <c r="D168" s="218" t="s">
        <v>135</v>
      </c>
      <c r="E168" s="219" t="s">
        <v>345</v>
      </c>
      <c r="F168" s="220" t="s">
        <v>346</v>
      </c>
      <c r="G168" s="221" t="s">
        <v>138</v>
      </c>
      <c r="H168" s="222">
        <v>4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203</v>
      </c>
      <c r="AT168" s="230" t="s">
        <v>135</v>
      </c>
      <c r="AU168" s="230" t="s">
        <v>87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203</v>
      </c>
      <c r="BM168" s="230" t="s">
        <v>347</v>
      </c>
    </row>
    <row r="169" s="2" customFormat="1" ht="16.5" customHeight="1">
      <c r="A169" s="37"/>
      <c r="B169" s="38"/>
      <c r="C169" s="218" t="s">
        <v>348</v>
      </c>
      <c r="D169" s="218" t="s">
        <v>135</v>
      </c>
      <c r="E169" s="219" t="s">
        <v>349</v>
      </c>
      <c r="F169" s="220" t="s">
        <v>350</v>
      </c>
      <c r="G169" s="221" t="s">
        <v>138</v>
      </c>
      <c r="H169" s="222">
        <v>6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203</v>
      </c>
      <c r="AT169" s="230" t="s">
        <v>135</v>
      </c>
      <c r="AU169" s="230" t="s">
        <v>87</v>
      </c>
      <c r="AY169" s="16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203</v>
      </c>
      <c r="BM169" s="230" t="s">
        <v>351</v>
      </c>
    </row>
    <row r="170" s="2" customFormat="1" ht="16.5" customHeight="1">
      <c r="A170" s="37"/>
      <c r="B170" s="38"/>
      <c r="C170" s="218" t="s">
        <v>352</v>
      </c>
      <c r="D170" s="218" t="s">
        <v>135</v>
      </c>
      <c r="E170" s="219" t="s">
        <v>353</v>
      </c>
      <c r="F170" s="220" t="s">
        <v>354</v>
      </c>
      <c r="G170" s="221" t="s">
        <v>138</v>
      </c>
      <c r="H170" s="222">
        <v>4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43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203</v>
      </c>
      <c r="AT170" s="230" t="s">
        <v>135</v>
      </c>
      <c r="AU170" s="230" t="s">
        <v>87</v>
      </c>
      <c r="AY170" s="16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203</v>
      </c>
      <c r="BM170" s="230" t="s">
        <v>355</v>
      </c>
    </row>
    <row r="171" s="2" customFormat="1" ht="24.15" customHeight="1">
      <c r="A171" s="37"/>
      <c r="B171" s="38"/>
      <c r="C171" s="218" t="s">
        <v>356</v>
      </c>
      <c r="D171" s="218" t="s">
        <v>135</v>
      </c>
      <c r="E171" s="219" t="s">
        <v>357</v>
      </c>
      <c r="F171" s="220" t="s">
        <v>358</v>
      </c>
      <c r="G171" s="221" t="s">
        <v>138</v>
      </c>
      <c r="H171" s="222">
        <v>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203</v>
      </c>
      <c r="AT171" s="230" t="s">
        <v>135</v>
      </c>
      <c r="AU171" s="230" t="s">
        <v>87</v>
      </c>
      <c r="AY171" s="16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203</v>
      </c>
      <c r="BM171" s="230" t="s">
        <v>359</v>
      </c>
    </row>
    <row r="172" s="2" customFormat="1" ht="24.15" customHeight="1">
      <c r="A172" s="37"/>
      <c r="B172" s="38"/>
      <c r="C172" s="218" t="s">
        <v>360</v>
      </c>
      <c r="D172" s="218" t="s">
        <v>135</v>
      </c>
      <c r="E172" s="219" t="s">
        <v>361</v>
      </c>
      <c r="F172" s="220" t="s">
        <v>362</v>
      </c>
      <c r="G172" s="221" t="s">
        <v>138</v>
      </c>
      <c r="H172" s="222">
        <v>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203</v>
      </c>
      <c r="AT172" s="230" t="s">
        <v>135</v>
      </c>
      <c r="AU172" s="230" t="s">
        <v>87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203</v>
      </c>
      <c r="BM172" s="230" t="s">
        <v>363</v>
      </c>
    </row>
    <row r="173" s="2" customFormat="1" ht="24.15" customHeight="1">
      <c r="A173" s="37"/>
      <c r="B173" s="38"/>
      <c r="C173" s="218" t="s">
        <v>364</v>
      </c>
      <c r="D173" s="218" t="s">
        <v>135</v>
      </c>
      <c r="E173" s="219" t="s">
        <v>365</v>
      </c>
      <c r="F173" s="220" t="s">
        <v>366</v>
      </c>
      <c r="G173" s="221" t="s">
        <v>138</v>
      </c>
      <c r="H173" s="222">
        <v>1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203</v>
      </c>
      <c r="AT173" s="230" t="s">
        <v>135</v>
      </c>
      <c r="AU173" s="230" t="s">
        <v>87</v>
      </c>
      <c r="AY173" s="16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203</v>
      </c>
      <c r="BM173" s="230" t="s">
        <v>367</v>
      </c>
    </row>
    <row r="174" s="2" customFormat="1" ht="24.15" customHeight="1">
      <c r="A174" s="37"/>
      <c r="B174" s="38"/>
      <c r="C174" s="218" t="s">
        <v>368</v>
      </c>
      <c r="D174" s="218" t="s">
        <v>135</v>
      </c>
      <c r="E174" s="219" t="s">
        <v>369</v>
      </c>
      <c r="F174" s="220" t="s">
        <v>370</v>
      </c>
      <c r="G174" s="221" t="s">
        <v>138</v>
      </c>
      <c r="H174" s="222">
        <v>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203</v>
      </c>
      <c r="AT174" s="230" t="s">
        <v>135</v>
      </c>
      <c r="AU174" s="230" t="s">
        <v>87</v>
      </c>
      <c r="AY174" s="16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203</v>
      </c>
      <c r="BM174" s="230" t="s">
        <v>371</v>
      </c>
    </row>
    <row r="175" s="2" customFormat="1" ht="16.5" customHeight="1">
      <c r="A175" s="37"/>
      <c r="B175" s="38"/>
      <c r="C175" s="218" t="s">
        <v>372</v>
      </c>
      <c r="D175" s="218" t="s">
        <v>135</v>
      </c>
      <c r="E175" s="219" t="s">
        <v>373</v>
      </c>
      <c r="F175" s="220" t="s">
        <v>374</v>
      </c>
      <c r="G175" s="221" t="s">
        <v>138</v>
      </c>
      <c r="H175" s="222">
        <v>6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203</v>
      </c>
      <c r="AT175" s="230" t="s">
        <v>135</v>
      </c>
      <c r="AU175" s="230" t="s">
        <v>87</v>
      </c>
      <c r="AY175" s="16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203</v>
      </c>
      <c r="BM175" s="230" t="s">
        <v>375</v>
      </c>
    </row>
    <row r="176" s="2" customFormat="1" ht="24.15" customHeight="1">
      <c r="A176" s="37"/>
      <c r="B176" s="38"/>
      <c r="C176" s="239" t="s">
        <v>376</v>
      </c>
      <c r="D176" s="239" t="s">
        <v>199</v>
      </c>
      <c r="E176" s="240" t="s">
        <v>248</v>
      </c>
      <c r="F176" s="241" t="s">
        <v>377</v>
      </c>
      <c r="G176" s="242" t="s">
        <v>138</v>
      </c>
      <c r="H176" s="243">
        <v>4</v>
      </c>
      <c r="I176" s="244"/>
      <c r="J176" s="245">
        <f>ROUND(I176*H176,2)</f>
        <v>0</v>
      </c>
      <c r="K176" s="246"/>
      <c r="L176" s="247"/>
      <c r="M176" s="248" t="s">
        <v>1</v>
      </c>
      <c r="N176" s="249" t="s">
        <v>43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202</v>
      </c>
      <c r="AT176" s="230" t="s">
        <v>199</v>
      </c>
      <c r="AU176" s="230" t="s">
        <v>87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83</v>
      </c>
      <c r="BK176" s="231">
        <f>ROUND(I176*H176,2)</f>
        <v>0</v>
      </c>
      <c r="BL176" s="16" t="s">
        <v>203</v>
      </c>
      <c r="BM176" s="230" t="s">
        <v>378</v>
      </c>
    </row>
    <row r="177" s="2" customFormat="1" ht="16.5" customHeight="1">
      <c r="A177" s="37"/>
      <c r="B177" s="38"/>
      <c r="C177" s="218" t="s">
        <v>379</v>
      </c>
      <c r="D177" s="218" t="s">
        <v>135</v>
      </c>
      <c r="E177" s="219" t="s">
        <v>380</v>
      </c>
      <c r="F177" s="220" t="s">
        <v>381</v>
      </c>
      <c r="G177" s="221" t="s">
        <v>138</v>
      </c>
      <c r="H177" s="222">
        <v>10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203</v>
      </c>
      <c r="AT177" s="230" t="s">
        <v>135</v>
      </c>
      <c r="AU177" s="230" t="s">
        <v>87</v>
      </c>
      <c r="AY177" s="16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203</v>
      </c>
      <c r="BM177" s="230" t="s">
        <v>382</v>
      </c>
    </row>
    <row r="178" s="2" customFormat="1" ht="16.5" customHeight="1">
      <c r="A178" s="37"/>
      <c r="B178" s="38"/>
      <c r="C178" s="218" t="s">
        <v>383</v>
      </c>
      <c r="D178" s="218" t="s">
        <v>135</v>
      </c>
      <c r="E178" s="219" t="s">
        <v>384</v>
      </c>
      <c r="F178" s="220" t="s">
        <v>385</v>
      </c>
      <c r="G178" s="221" t="s">
        <v>138</v>
      </c>
      <c r="H178" s="222">
        <v>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203</v>
      </c>
      <c r="AT178" s="230" t="s">
        <v>135</v>
      </c>
      <c r="AU178" s="230" t="s">
        <v>87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203</v>
      </c>
      <c r="BM178" s="230" t="s">
        <v>386</v>
      </c>
    </row>
    <row r="179" s="2" customFormat="1" ht="16.5" customHeight="1">
      <c r="A179" s="37"/>
      <c r="B179" s="38"/>
      <c r="C179" s="218" t="s">
        <v>387</v>
      </c>
      <c r="D179" s="218" t="s">
        <v>135</v>
      </c>
      <c r="E179" s="219" t="s">
        <v>388</v>
      </c>
      <c r="F179" s="220" t="s">
        <v>389</v>
      </c>
      <c r="G179" s="221" t="s">
        <v>138</v>
      </c>
      <c r="H179" s="222">
        <v>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203</v>
      </c>
      <c r="AT179" s="230" t="s">
        <v>135</v>
      </c>
      <c r="AU179" s="230" t="s">
        <v>87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83</v>
      </c>
      <c r="BK179" s="231">
        <f>ROUND(I179*H179,2)</f>
        <v>0</v>
      </c>
      <c r="BL179" s="16" t="s">
        <v>203</v>
      </c>
      <c r="BM179" s="230" t="s">
        <v>390</v>
      </c>
    </row>
    <row r="180" s="2" customFormat="1" ht="24.15" customHeight="1">
      <c r="A180" s="37"/>
      <c r="B180" s="38"/>
      <c r="C180" s="218" t="s">
        <v>391</v>
      </c>
      <c r="D180" s="218" t="s">
        <v>135</v>
      </c>
      <c r="E180" s="219" t="s">
        <v>392</v>
      </c>
      <c r="F180" s="220" t="s">
        <v>393</v>
      </c>
      <c r="G180" s="221" t="s">
        <v>138</v>
      </c>
      <c r="H180" s="222">
        <v>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203</v>
      </c>
      <c r="AT180" s="230" t="s">
        <v>135</v>
      </c>
      <c r="AU180" s="230" t="s">
        <v>87</v>
      </c>
      <c r="AY180" s="16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203</v>
      </c>
      <c r="BM180" s="230" t="s">
        <v>394</v>
      </c>
    </row>
    <row r="181" s="2" customFormat="1" ht="16.5" customHeight="1">
      <c r="A181" s="37"/>
      <c r="B181" s="38"/>
      <c r="C181" s="218" t="s">
        <v>395</v>
      </c>
      <c r="D181" s="218" t="s">
        <v>135</v>
      </c>
      <c r="E181" s="219" t="s">
        <v>396</v>
      </c>
      <c r="F181" s="220" t="s">
        <v>397</v>
      </c>
      <c r="G181" s="221" t="s">
        <v>138</v>
      </c>
      <c r="H181" s="222">
        <v>1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203</v>
      </c>
      <c r="AT181" s="230" t="s">
        <v>135</v>
      </c>
      <c r="AU181" s="230" t="s">
        <v>87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83</v>
      </c>
      <c r="BK181" s="231">
        <f>ROUND(I181*H181,2)</f>
        <v>0</v>
      </c>
      <c r="BL181" s="16" t="s">
        <v>203</v>
      </c>
      <c r="BM181" s="230" t="s">
        <v>398</v>
      </c>
    </row>
    <row r="182" s="2" customFormat="1" ht="24.15" customHeight="1">
      <c r="A182" s="37"/>
      <c r="B182" s="38"/>
      <c r="C182" s="218" t="s">
        <v>399</v>
      </c>
      <c r="D182" s="218" t="s">
        <v>135</v>
      </c>
      <c r="E182" s="219" t="s">
        <v>400</v>
      </c>
      <c r="F182" s="220" t="s">
        <v>401</v>
      </c>
      <c r="G182" s="221" t="s">
        <v>138</v>
      </c>
      <c r="H182" s="222">
        <v>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203</v>
      </c>
      <c r="AT182" s="230" t="s">
        <v>135</v>
      </c>
      <c r="AU182" s="230" t="s">
        <v>87</v>
      </c>
      <c r="AY182" s="16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203</v>
      </c>
      <c r="BM182" s="230" t="s">
        <v>402</v>
      </c>
    </row>
    <row r="183" s="2" customFormat="1" ht="24.15" customHeight="1">
      <c r="A183" s="37"/>
      <c r="B183" s="38"/>
      <c r="C183" s="218" t="s">
        <v>403</v>
      </c>
      <c r="D183" s="218" t="s">
        <v>135</v>
      </c>
      <c r="E183" s="219" t="s">
        <v>404</v>
      </c>
      <c r="F183" s="220" t="s">
        <v>405</v>
      </c>
      <c r="G183" s="221" t="s">
        <v>138</v>
      </c>
      <c r="H183" s="222">
        <v>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203</v>
      </c>
      <c r="AT183" s="230" t="s">
        <v>135</v>
      </c>
      <c r="AU183" s="230" t="s">
        <v>87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83</v>
      </c>
      <c r="BK183" s="231">
        <f>ROUND(I183*H183,2)</f>
        <v>0</v>
      </c>
      <c r="BL183" s="16" t="s">
        <v>203</v>
      </c>
      <c r="BM183" s="230" t="s">
        <v>406</v>
      </c>
    </row>
    <row r="184" s="2" customFormat="1" ht="24.15" customHeight="1">
      <c r="A184" s="37"/>
      <c r="B184" s="38"/>
      <c r="C184" s="218" t="s">
        <v>407</v>
      </c>
      <c r="D184" s="218" t="s">
        <v>135</v>
      </c>
      <c r="E184" s="219" t="s">
        <v>408</v>
      </c>
      <c r="F184" s="220" t="s">
        <v>409</v>
      </c>
      <c r="G184" s="221" t="s">
        <v>138</v>
      </c>
      <c r="H184" s="222">
        <v>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203</v>
      </c>
      <c r="AT184" s="230" t="s">
        <v>135</v>
      </c>
      <c r="AU184" s="230" t="s">
        <v>87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203</v>
      </c>
      <c r="BM184" s="230" t="s">
        <v>410</v>
      </c>
    </row>
    <row r="185" s="2" customFormat="1">
      <c r="A185" s="37"/>
      <c r="B185" s="38"/>
      <c r="C185" s="39"/>
      <c r="D185" s="232" t="s">
        <v>186</v>
      </c>
      <c r="E185" s="39"/>
      <c r="F185" s="233" t="s">
        <v>411</v>
      </c>
      <c r="G185" s="39"/>
      <c r="H185" s="39"/>
      <c r="I185" s="234"/>
      <c r="J185" s="39"/>
      <c r="K185" s="39"/>
      <c r="L185" s="43"/>
      <c r="M185" s="250"/>
      <c r="N185" s="251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186</v>
      </c>
      <c r="AU185" s="16" t="s">
        <v>87</v>
      </c>
    </row>
    <row r="186" s="2" customFormat="1" ht="24.15" customHeight="1">
      <c r="A186" s="37"/>
      <c r="B186" s="38"/>
      <c r="C186" s="218" t="s">
        <v>412</v>
      </c>
      <c r="D186" s="218" t="s">
        <v>135</v>
      </c>
      <c r="E186" s="219" t="s">
        <v>413</v>
      </c>
      <c r="F186" s="220" t="s">
        <v>414</v>
      </c>
      <c r="G186" s="221" t="s">
        <v>138</v>
      </c>
      <c r="H186" s="222">
        <v>3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43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203</v>
      </c>
      <c r="AT186" s="230" t="s">
        <v>135</v>
      </c>
      <c r="AU186" s="230" t="s">
        <v>87</v>
      </c>
      <c r="AY186" s="16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203</v>
      </c>
      <c r="BM186" s="230" t="s">
        <v>415</v>
      </c>
    </row>
    <row r="187" s="2" customFormat="1" ht="24.15" customHeight="1">
      <c r="A187" s="37"/>
      <c r="B187" s="38"/>
      <c r="C187" s="218" t="s">
        <v>416</v>
      </c>
      <c r="D187" s="218" t="s">
        <v>135</v>
      </c>
      <c r="E187" s="219" t="s">
        <v>417</v>
      </c>
      <c r="F187" s="220" t="s">
        <v>418</v>
      </c>
      <c r="G187" s="221" t="s">
        <v>138</v>
      </c>
      <c r="H187" s="222">
        <v>12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203</v>
      </c>
      <c r="AT187" s="230" t="s">
        <v>135</v>
      </c>
      <c r="AU187" s="230" t="s">
        <v>87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203</v>
      </c>
      <c r="BM187" s="230" t="s">
        <v>419</v>
      </c>
    </row>
    <row r="188" s="2" customFormat="1" ht="16.5" customHeight="1">
      <c r="A188" s="37"/>
      <c r="B188" s="38"/>
      <c r="C188" s="218" t="s">
        <v>420</v>
      </c>
      <c r="D188" s="218" t="s">
        <v>135</v>
      </c>
      <c r="E188" s="219" t="s">
        <v>421</v>
      </c>
      <c r="F188" s="220" t="s">
        <v>422</v>
      </c>
      <c r="G188" s="221" t="s">
        <v>423</v>
      </c>
      <c r="H188" s="222">
        <v>3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203</v>
      </c>
      <c r="AT188" s="230" t="s">
        <v>135</v>
      </c>
      <c r="AU188" s="230" t="s">
        <v>87</v>
      </c>
      <c r="AY188" s="16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203</v>
      </c>
      <c r="BM188" s="230" t="s">
        <v>424</v>
      </c>
    </row>
    <row r="189" s="2" customFormat="1" ht="16.5" customHeight="1">
      <c r="A189" s="37"/>
      <c r="B189" s="38"/>
      <c r="C189" s="218" t="s">
        <v>425</v>
      </c>
      <c r="D189" s="218" t="s">
        <v>135</v>
      </c>
      <c r="E189" s="219" t="s">
        <v>426</v>
      </c>
      <c r="F189" s="220" t="s">
        <v>427</v>
      </c>
      <c r="G189" s="221" t="s">
        <v>138</v>
      </c>
      <c r="H189" s="222">
        <v>1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43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203</v>
      </c>
      <c r="AT189" s="230" t="s">
        <v>135</v>
      </c>
      <c r="AU189" s="230" t="s">
        <v>87</v>
      </c>
      <c r="AY189" s="16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83</v>
      </c>
      <c r="BK189" s="231">
        <f>ROUND(I189*H189,2)</f>
        <v>0</v>
      </c>
      <c r="BL189" s="16" t="s">
        <v>203</v>
      </c>
      <c r="BM189" s="230" t="s">
        <v>428</v>
      </c>
    </row>
    <row r="190" s="2" customFormat="1" ht="24.15" customHeight="1">
      <c r="A190" s="37"/>
      <c r="B190" s="38"/>
      <c r="C190" s="218" t="s">
        <v>429</v>
      </c>
      <c r="D190" s="218" t="s">
        <v>135</v>
      </c>
      <c r="E190" s="219" t="s">
        <v>430</v>
      </c>
      <c r="F190" s="220" t="s">
        <v>431</v>
      </c>
      <c r="G190" s="221" t="s">
        <v>138</v>
      </c>
      <c r="H190" s="222">
        <v>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203</v>
      </c>
      <c r="AT190" s="230" t="s">
        <v>135</v>
      </c>
      <c r="AU190" s="230" t="s">
        <v>87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203</v>
      </c>
      <c r="BM190" s="230" t="s">
        <v>432</v>
      </c>
    </row>
    <row r="191" s="2" customFormat="1" ht="21.75" customHeight="1">
      <c r="A191" s="37"/>
      <c r="B191" s="38"/>
      <c r="C191" s="218" t="s">
        <v>433</v>
      </c>
      <c r="D191" s="218" t="s">
        <v>135</v>
      </c>
      <c r="E191" s="219" t="s">
        <v>434</v>
      </c>
      <c r="F191" s="220" t="s">
        <v>435</v>
      </c>
      <c r="G191" s="221" t="s">
        <v>138</v>
      </c>
      <c r="H191" s="222">
        <v>1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43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203</v>
      </c>
      <c r="AT191" s="230" t="s">
        <v>135</v>
      </c>
      <c r="AU191" s="230" t="s">
        <v>87</v>
      </c>
      <c r="AY191" s="16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203</v>
      </c>
      <c r="BM191" s="230" t="s">
        <v>436</v>
      </c>
    </row>
    <row r="192" s="12" customFormat="1" ht="25.92" customHeight="1">
      <c r="A192" s="12"/>
      <c r="B192" s="202"/>
      <c r="C192" s="203"/>
      <c r="D192" s="204" t="s">
        <v>77</v>
      </c>
      <c r="E192" s="205" t="s">
        <v>437</v>
      </c>
      <c r="F192" s="205" t="s">
        <v>438</v>
      </c>
      <c r="G192" s="203"/>
      <c r="H192" s="203"/>
      <c r="I192" s="206"/>
      <c r="J192" s="207">
        <f>BK192</f>
        <v>0</v>
      </c>
      <c r="K192" s="203"/>
      <c r="L192" s="208"/>
      <c r="M192" s="209"/>
      <c r="N192" s="210"/>
      <c r="O192" s="210"/>
      <c r="P192" s="211">
        <f>P193</f>
        <v>0</v>
      </c>
      <c r="Q192" s="210"/>
      <c r="R192" s="211">
        <f>R193</f>
        <v>0</v>
      </c>
      <c r="S192" s="210"/>
      <c r="T192" s="212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93</v>
      </c>
      <c r="AT192" s="214" t="s">
        <v>77</v>
      </c>
      <c r="AU192" s="214" t="s">
        <v>78</v>
      </c>
      <c r="AY192" s="213" t="s">
        <v>132</v>
      </c>
      <c r="BK192" s="215">
        <f>BK193</f>
        <v>0</v>
      </c>
    </row>
    <row r="193" s="2" customFormat="1" ht="16.5" customHeight="1">
      <c r="A193" s="37"/>
      <c r="B193" s="38"/>
      <c r="C193" s="218" t="s">
        <v>203</v>
      </c>
      <c r="D193" s="218" t="s">
        <v>135</v>
      </c>
      <c r="E193" s="219" t="s">
        <v>439</v>
      </c>
      <c r="F193" s="220" t="s">
        <v>440</v>
      </c>
      <c r="G193" s="221" t="s">
        <v>423</v>
      </c>
      <c r="H193" s="222">
        <v>1</v>
      </c>
      <c r="I193" s="223"/>
      <c r="J193" s="224">
        <f>ROUND(I193*H193,2)</f>
        <v>0</v>
      </c>
      <c r="K193" s="225"/>
      <c r="L193" s="43"/>
      <c r="M193" s="252" t="s">
        <v>1</v>
      </c>
      <c r="N193" s="253" t="s">
        <v>43</v>
      </c>
      <c r="O193" s="237"/>
      <c r="P193" s="254">
        <f>O193*H193</f>
        <v>0</v>
      </c>
      <c r="Q193" s="254">
        <v>0</v>
      </c>
      <c r="R193" s="254">
        <f>Q193*H193</f>
        <v>0</v>
      </c>
      <c r="S193" s="254">
        <v>0</v>
      </c>
      <c r="T193" s="25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441</v>
      </c>
      <c r="AT193" s="230" t="s">
        <v>135</v>
      </c>
      <c r="AU193" s="230" t="s">
        <v>83</v>
      </c>
      <c r="AY193" s="16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83</v>
      </c>
      <c r="BK193" s="231">
        <f>ROUND(I193*H193,2)</f>
        <v>0</v>
      </c>
      <c r="BL193" s="16" t="s">
        <v>441</v>
      </c>
      <c r="BM193" s="230" t="s">
        <v>442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it9We+pdxVZeJ92zW4IFLiMDnIp3IX4pZ9l6NA42iyfkFCCLF8PxwHbi4pLMVDDIkmgZIhljAdf2C7FquWdQEQ==" hashValue="I2BMhgGCLyh7isOBKWeCmUKlr6vEqmPcS7ntIAnVRaRZKvvuV2lRY73urzZWqMGehXNG94/0COJAE/6PGVKVgA==" algorithmName="SHA-512" password="C43E"/>
  <autoFilter ref="C121:K19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  <c r="AZ2" s="256" t="s">
        <v>443</v>
      </c>
      <c r="BA2" s="256" t="s">
        <v>444</v>
      </c>
      <c r="BB2" s="256" t="s">
        <v>214</v>
      </c>
      <c r="BC2" s="256" t="s">
        <v>399</v>
      </c>
      <c r="BD2" s="25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  <c r="AZ3" s="256" t="s">
        <v>445</v>
      </c>
      <c r="BA3" s="256" t="s">
        <v>446</v>
      </c>
      <c r="BB3" s="256" t="s">
        <v>214</v>
      </c>
      <c r="BC3" s="256" t="s">
        <v>447</v>
      </c>
      <c r="BD3" s="256" t="s">
        <v>87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  <c r="AZ4" s="256" t="s">
        <v>448</v>
      </c>
      <c r="BA4" s="256" t="s">
        <v>449</v>
      </c>
      <c r="BB4" s="256" t="s">
        <v>214</v>
      </c>
      <c r="BC4" s="256" t="s">
        <v>450</v>
      </c>
      <c r="BD4" s="256" t="s">
        <v>87</v>
      </c>
    </row>
    <row r="5" s="1" customFormat="1" ht="6.96" customHeight="1">
      <c r="B5" s="19"/>
      <c r="L5" s="19"/>
      <c r="AZ5" s="256" t="s">
        <v>451</v>
      </c>
      <c r="BA5" s="256" t="s">
        <v>452</v>
      </c>
      <c r="BB5" s="256" t="s">
        <v>453</v>
      </c>
      <c r="BC5" s="256" t="s">
        <v>454</v>
      </c>
      <c r="BD5" s="256" t="s">
        <v>87</v>
      </c>
    </row>
    <row r="6" s="1" customFormat="1" ht="12" customHeight="1">
      <c r="B6" s="19"/>
      <c r="D6" s="139" t="s">
        <v>16</v>
      </c>
      <c r="L6" s="19"/>
      <c r="AZ6" s="256" t="s">
        <v>455</v>
      </c>
      <c r="BA6" s="256" t="s">
        <v>456</v>
      </c>
      <c r="BB6" s="256" t="s">
        <v>453</v>
      </c>
      <c r="BC6" s="256" t="s">
        <v>457</v>
      </c>
      <c r="BD6" s="256" t="s">
        <v>87</v>
      </c>
    </row>
    <row r="7" s="1" customFormat="1" ht="16.5" customHeight="1">
      <c r="B7" s="19"/>
      <c r="E7" s="140" t="str">
        <f>'Rekapitulace stavby'!K6</f>
        <v>250217_PDPS_Koldinova - Dukelská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458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35</v>
      </c>
      <c r="G12" s="37"/>
      <c r="H12" s="37"/>
      <c r="I12" s="139" t="s">
        <v>22</v>
      </c>
      <c r="J12" s="143" t="str">
        <f>'Rekapitulace stavby'!AN8</f>
        <v>8. 4. 2024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00255661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Klatovy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25680595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SWARCO Traffic CZ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ROUND((SUM(BE122:BE238)),  2)</f>
        <v>0</v>
      </c>
      <c r="G33" s="37"/>
      <c r="H33" s="37"/>
      <c r="I33" s="154">
        <v>0.20999999999999999</v>
      </c>
      <c r="J33" s="153">
        <f>ROUND(((SUM(BE122:BE238))*I33),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ROUND((SUM(BF122:BF238)),  2)</f>
        <v>0</v>
      </c>
      <c r="G34" s="37"/>
      <c r="H34" s="37"/>
      <c r="I34" s="154">
        <v>0.12</v>
      </c>
      <c r="J34" s="153">
        <f>ROUND(((SUM(BF122:BF238))*I34),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ROUND((SUM(BG122:BG238)),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ROUND((SUM(BH122:BH238)),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ROUND((SUM(BI122:BI238)),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250217_PDPS_Koldinova - Dukelská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Kabeláž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Klatovy</v>
      </c>
      <c r="G91" s="39"/>
      <c r="H91" s="39"/>
      <c r="I91" s="31" t="s">
        <v>31</v>
      </c>
      <c r="J91" s="35" t="str">
        <f>E21</f>
        <v>SWARCO Traffic CZ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459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460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191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192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193</v>
      </c>
      <c r="E101" s="187"/>
      <c r="F101" s="187"/>
      <c r="G101" s="187"/>
      <c r="H101" s="187"/>
      <c r="I101" s="187"/>
      <c r="J101" s="188">
        <f>J177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461</v>
      </c>
      <c r="E102" s="181"/>
      <c r="F102" s="181"/>
      <c r="G102" s="181"/>
      <c r="H102" s="181"/>
      <c r="I102" s="181"/>
      <c r="J102" s="182">
        <f>J194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250217_PDPS_Koldinova - Dukelská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3 - Kabeláž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8. 4. 2024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24</v>
      </c>
      <c r="D118" s="39"/>
      <c r="E118" s="39"/>
      <c r="F118" s="26" t="str">
        <f>E15</f>
        <v>Město Klatovy</v>
      </c>
      <c r="G118" s="39"/>
      <c r="H118" s="39"/>
      <c r="I118" s="31" t="s">
        <v>31</v>
      </c>
      <c r="J118" s="35" t="str">
        <f>E21</f>
        <v>SWARCO Traffic CZ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117</v>
      </c>
      <c r="D121" s="193" t="s">
        <v>63</v>
      </c>
      <c r="E121" s="193" t="s">
        <v>59</v>
      </c>
      <c r="F121" s="193" t="s">
        <v>60</v>
      </c>
      <c r="G121" s="193" t="s">
        <v>118</v>
      </c>
      <c r="H121" s="193" t="s">
        <v>119</v>
      </c>
      <c r="I121" s="193" t="s">
        <v>120</v>
      </c>
      <c r="J121" s="194" t="s">
        <v>107</v>
      </c>
      <c r="K121" s="195" t="s">
        <v>121</v>
      </c>
      <c r="L121" s="196"/>
      <c r="M121" s="99" t="s">
        <v>1</v>
      </c>
      <c r="N121" s="100" t="s">
        <v>42</v>
      </c>
      <c r="O121" s="100" t="s">
        <v>122</v>
      </c>
      <c r="P121" s="100" t="s">
        <v>123</v>
      </c>
      <c r="Q121" s="100" t="s">
        <v>124</v>
      </c>
      <c r="R121" s="100" t="s">
        <v>125</v>
      </c>
      <c r="S121" s="100" t="s">
        <v>126</v>
      </c>
      <c r="T121" s="101" t="s">
        <v>127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128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P123+P130+P194</f>
        <v>0</v>
      </c>
      <c r="Q122" s="103"/>
      <c r="R122" s="199">
        <f>R123+R130+R194</f>
        <v>0.12734000000000001</v>
      </c>
      <c r="S122" s="103"/>
      <c r="T122" s="200">
        <f>T123+T130+T194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77</v>
      </c>
      <c r="AU122" s="16" t="s">
        <v>109</v>
      </c>
      <c r="BK122" s="201">
        <f>BK123+BK130+BK194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135</v>
      </c>
      <c r="F123" s="205" t="s">
        <v>462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0.017340000000000001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77</v>
      </c>
      <c r="AU123" s="214" t="s">
        <v>78</v>
      </c>
      <c r="AY123" s="213" t="s">
        <v>132</v>
      </c>
      <c r="BK123" s="215">
        <f>BK124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463</v>
      </c>
      <c r="F124" s="216" t="s">
        <v>464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SUM(P125:P129)</f>
        <v>0</v>
      </c>
      <c r="Q124" s="210"/>
      <c r="R124" s="211">
        <f>SUM(R125:R129)</f>
        <v>0.017340000000000001</v>
      </c>
      <c r="S124" s="210"/>
      <c r="T124" s="212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87</v>
      </c>
      <c r="AT124" s="214" t="s">
        <v>77</v>
      </c>
      <c r="AU124" s="214" t="s">
        <v>83</v>
      </c>
      <c r="AY124" s="213" t="s">
        <v>132</v>
      </c>
      <c r="BK124" s="215">
        <f>SUM(BK125:BK129)</f>
        <v>0</v>
      </c>
    </row>
    <row r="125" s="2" customFormat="1" ht="16.5" customHeight="1">
      <c r="A125" s="37"/>
      <c r="B125" s="38"/>
      <c r="C125" s="218" t="s">
        <v>83</v>
      </c>
      <c r="D125" s="218" t="s">
        <v>135</v>
      </c>
      <c r="E125" s="219" t="s">
        <v>465</v>
      </c>
      <c r="F125" s="220" t="s">
        <v>466</v>
      </c>
      <c r="G125" s="221" t="s">
        <v>214</v>
      </c>
      <c r="H125" s="222">
        <v>289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43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207</v>
      </c>
      <c r="AT125" s="230" t="s">
        <v>135</v>
      </c>
      <c r="AU125" s="230" t="s">
        <v>87</v>
      </c>
      <c r="AY125" s="16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207</v>
      </c>
      <c r="BM125" s="230" t="s">
        <v>467</v>
      </c>
    </row>
    <row r="126" s="2" customFormat="1" ht="24.15" customHeight="1">
      <c r="A126" s="37"/>
      <c r="B126" s="38"/>
      <c r="C126" s="239" t="s">
        <v>87</v>
      </c>
      <c r="D126" s="239" t="s">
        <v>199</v>
      </c>
      <c r="E126" s="240" t="s">
        <v>468</v>
      </c>
      <c r="F126" s="241" t="s">
        <v>469</v>
      </c>
      <c r="G126" s="242" t="s">
        <v>214</v>
      </c>
      <c r="H126" s="243">
        <v>346.80000000000001</v>
      </c>
      <c r="I126" s="244"/>
      <c r="J126" s="245">
        <f>ROUND(I126*H126,2)</f>
        <v>0</v>
      </c>
      <c r="K126" s="246"/>
      <c r="L126" s="247"/>
      <c r="M126" s="248" t="s">
        <v>1</v>
      </c>
      <c r="N126" s="249" t="s">
        <v>43</v>
      </c>
      <c r="O126" s="90"/>
      <c r="P126" s="228">
        <f>O126*H126</f>
        <v>0</v>
      </c>
      <c r="Q126" s="228">
        <v>5.0000000000000002E-05</v>
      </c>
      <c r="R126" s="228">
        <f>Q126*H126</f>
        <v>0.017340000000000001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177</v>
      </c>
      <c r="AT126" s="230" t="s">
        <v>199</v>
      </c>
      <c r="AU126" s="230" t="s">
        <v>87</v>
      </c>
      <c r="AY126" s="16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207</v>
      </c>
      <c r="BM126" s="230" t="s">
        <v>470</v>
      </c>
    </row>
    <row r="127" s="2" customFormat="1">
      <c r="A127" s="37"/>
      <c r="B127" s="38"/>
      <c r="C127" s="39"/>
      <c r="D127" s="232" t="s">
        <v>186</v>
      </c>
      <c r="E127" s="39"/>
      <c r="F127" s="233" t="s">
        <v>471</v>
      </c>
      <c r="G127" s="39"/>
      <c r="H127" s="39"/>
      <c r="I127" s="234"/>
      <c r="J127" s="39"/>
      <c r="K127" s="39"/>
      <c r="L127" s="43"/>
      <c r="M127" s="250"/>
      <c r="N127" s="251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186</v>
      </c>
      <c r="AU127" s="16" t="s">
        <v>87</v>
      </c>
    </row>
    <row r="128" s="13" customFormat="1">
      <c r="A128" s="13"/>
      <c r="B128" s="257"/>
      <c r="C128" s="258"/>
      <c r="D128" s="232" t="s">
        <v>472</v>
      </c>
      <c r="E128" s="258"/>
      <c r="F128" s="259" t="s">
        <v>473</v>
      </c>
      <c r="G128" s="258"/>
      <c r="H128" s="260">
        <v>346.80000000000001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6" t="s">
        <v>472</v>
      </c>
      <c r="AU128" s="266" t="s">
        <v>87</v>
      </c>
      <c r="AV128" s="13" t="s">
        <v>87</v>
      </c>
      <c r="AW128" s="13" t="s">
        <v>4</v>
      </c>
      <c r="AX128" s="13" t="s">
        <v>83</v>
      </c>
      <c r="AY128" s="266" t="s">
        <v>132</v>
      </c>
    </row>
    <row r="129" s="2" customFormat="1" ht="16.5" customHeight="1">
      <c r="A129" s="37"/>
      <c r="B129" s="38"/>
      <c r="C129" s="218" t="s">
        <v>90</v>
      </c>
      <c r="D129" s="218" t="s">
        <v>135</v>
      </c>
      <c r="E129" s="219" t="s">
        <v>474</v>
      </c>
      <c r="F129" s="220" t="s">
        <v>475</v>
      </c>
      <c r="G129" s="221" t="s">
        <v>138</v>
      </c>
      <c r="H129" s="222">
        <v>12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203</v>
      </c>
      <c r="AT129" s="230" t="s">
        <v>135</v>
      </c>
      <c r="AU129" s="230" t="s">
        <v>87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203</v>
      </c>
      <c r="BM129" s="230" t="s">
        <v>476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199</v>
      </c>
      <c r="F130" s="205" t="s">
        <v>209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P131+P177</f>
        <v>0</v>
      </c>
      <c r="Q130" s="210"/>
      <c r="R130" s="211">
        <f>R131+R177</f>
        <v>0.11</v>
      </c>
      <c r="S130" s="210"/>
      <c r="T130" s="212">
        <f>T131+T177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90</v>
      </c>
      <c r="AT130" s="214" t="s">
        <v>77</v>
      </c>
      <c r="AU130" s="214" t="s">
        <v>78</v>
      </c>
      <c r="AY130" s="213" t="s">
        <v>132</v>
      </c>
      <c r="BK130" s="215">
        <f>BK131+BK177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210</v>
      </c>
      <c r="F131" s="216" t="s">
        <v>211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SUM(P132:P176)</f>
        <v>0</v>
      </c>
      <c r="Q131" s="210"/>
      <c r="R131" s="211">
        <f>SUM(R132:R176)</f>
        <v>0.11</v>
      </c>
      <c r="S131" s="210"/>
      <c r="T131" s="212">
        <f>SUM(T132:T176)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90</v>
      </c>
      <c r="AT131" s="214" t="s">
        <v>77</v>
      </c>
      <c r="AU131" s="214" t="s">
        <v>83</v>
      </c>
      <c r="AY131" s="213" t="s">
        <v>132</v>
      </c>
      <c r="BK131" s="215">
        <f>SUM(BK132:BK176)</f>
        <v>0</v>
      </c>
    </row>
    <row r="132" s="2" customFormat="1" ht="16.5" customHeight="1">
      <c r="A132" s="37"/>
      <c r="B132" s="38"/>
      <c r="C132" s="218" t="s">
        <v>93</v>
      </c>
      <c r="D132" s="218" t="s">
        <v>135</v>
      </c>
      <c r="E132" s="219" t="s">
        <v>477</v>
      </c>
      <c r="F132" s="220" t="s">
        <v>478</v>
      </c>
      <c r="G132" s="221" t="s">
        <v>138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203</v>
      </c>
      <c r="AT132" s="230" t="s">
        <v>135</v>
      </c>
      <c r="AU132" s="230" t="s">
        <v>87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203</v>
      </c>
      <c r="BM132" s="230" t="s">
        <v>479</v>
      </c>
    </row>
    <row r="133" s="2" customFormat="1" ht="16.5" customHeight="1">
      <c r="A133" s="37"/>
      <c r="B133" s="38"/>
      <c r="C133" s="218" t="s">
        <v>131</v>
      </c>
      <c r="D133" s="218" t="s">
        <v>135</v>
      </c>
      <c r="E133" s="219" t="s">
        <v>480</v>
      </c>
      <c r="F133" s="220" t="s">
        <v>481</v>
      </c>
      <c r="G133" s="221" t="s">
        <v>138</v>
      </c>
      <c r="H133" s="222">
        <v>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203</v>
      </c>
      <c r="AT133" s="230" t="s">
        <v>135</v>
      </c>
      <c r="AU133" s="230" t="s">
        <v>87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203</v>
      </c>
      <c r="BM133" s="230" t="s">
        <v>482</v>
      </c>
    </row>
    <row r="134" s="2" customFormat="1" ht="16.5" customHeight="1">
      <c r="A134" s="37"/>
      <c r="B134" s="38"/>
      <c r="C134" s="218" t="s">
        <v>96</v>
      </c>
      <c r="D134" s="218" t="s">
        <v>135</v>
      </c>
      <c r="E134" s="219" t="s">
        <v>483</v>
      </c>
      <c r="F134" s="220" t="s">
        <v>484</v>
      </c>
      <c r="G134" s="221" t="s">
        <v>138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203</v>
      </c>
      <c r="AT134" s="230" t="s">
        <v>135</v>
      </c>
      <c r="AU134" s="230" t="s">
        <v>87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203</v>
      </c>
      <c r="BM134" s="230" t="s">
        <v>485</v>
      </c>
    </row>
    <row r="135" s="2" customFormat="1" ht="24.15" customHeight="1">
      <c r="A135" s="37"/>
      <c r="B135" s="38"/>
      <c r="C135" s="218" t="s">
        <v>99</v>
      </c>
      <c r="D135" s="218" t="s">
        <v>135</v>
      </c>
      <c r="E135" s="219" t="s">
        <v>486</v>
      </c>
      <c r="F135" s="220" t="s">
        <v>487</v>
      </c>
      <c r="G135" s="221" t="s">
        <v>138</v>
      </c>
      <c r="H135" s="222">
        <v>4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203</v>
      </c>
      <c r="AT135" s="230" t="s">
        <v>135</v>
      </c>
      <c r="AU135" s="230" t="s">
        <v>87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203</v>
      </c>
      <c r="BM135" s="230" t="s">
        <v>488</v>
      </c>
    </row>
    <row r="136" s="2" customFormat="1" ht="16.5" customHeight="1">
      <c r="A136" s="37"/>
      <c r="B136" s="38"/>
      <c r="C136" s="218" t="s">
        <v>157</v>
      </c>
      <c r="D136" s="218" t="s">
        <v>135</v>
      </c>
      <c r="E136" s="219" t="s">
        <v>489</v>
      </c>
      <c r="F136" s="220" t="s">
        <v>490</v>
      </c>
      <c r="G136" s="221" t="s">
        <v>138</v>
      </c>
      <c r="H136" s="222">
        <v>4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203</v>
      </c>
      <c r="AT136" s="230" t="s">
        <v>135</v>
      </c>
      <c r="AU136" s="230" t="s">
        <v>87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203</v>
      </c>
      <c r="BM136" s="230" t="s">
        <v>491</v>
      </c>
    </row>
    <row r="137" s="2" customFormat="1" ht="16.5" customHeight="1">
      <c r="A137" s="37"/>
      <c r="B137" s="38"/>
      <c r="C137" s="218" t="s">
        <v>161</v>
      </c>
      <c r="D137" s="218" t="s">
        <v>135</v>
      </c>
      <c r="E137" s="219" t="s">
        <v>492</v>
      </c>
      <c r="F137" s="220" t="s">
        <v>493</v>
      </c>
      <c r="G137" s="221" t="s">
        <v>138</v>
      </c>
      <c r="H137" s="222">
        <v>4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203</v>
      </c>
      <c r="AT137" s="230" t="s">
        <v>135</v>
      </c>
      <c r="AU137" s="230" t="s">
        <v>87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203</v>
      </c>
      <c r="BM137" s="230" t="s">
        <v>494</v>
      </c>
    </row>
    <row r="138" s="2" customFormat="1" ht="16.5" customHeight="1">
      <c r="A138" s="37"/>
      <c r="B138" s="38"/>
      <c r="C138" s="218" t="s">
        <v>143</v>
      </c>
      <c r="D138" s="218" t="s">
        <v>135</v>
      </c>
      <c r="E138" s="219" t="s">
        <v>495</v>
      </c>
      <c r="F138" s="220" t="s">
        <v>496</v>
      </c>
      <c r="G138" s="221" t="s">
        <v>138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203</v>
      </c>
      <c r="AT138" s="230" t="s">
        <v>135</v>
      </c>
      <c r="AU138" s="230" t="s">
        <v>87</v>
      </c>
      <c r="AY138" s="16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203</v>
      </c>
      <c r="BM138" s="230" t="s">
        <v>497</v>
      </c>
    </row>
    <row r="139" s="2" customFormat="1" ht="16.5" customHeight="1">
      <c r="A139" s="37"/>
      <c r="B139" s="38"/>
      <c r="C139" s="218" t="s">
        <v>170</v>
      </c>
      <c r="D139" s="218" t="s">
        <v>135</v>
      </c>
      <c r="E139" s="219" t="s">
        <v>498</v>
      </c>
      <c r="F139" s="220" t="s">
        <v>499</v>
      </c>
      <c r="G139" s="221" t="s">
        <v>138</v>
      </c>
      <c r="H139" s="222">
        <v>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203</v>
      </c>
      <c r="AT139" s="230" t="s">
        <v>135</v>
      </c>
      <c r="AU139" s="230" t="s">
        <v>87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203</v>
      </c>
      <c r="BM139" s="230" t="s">
        <v>500</v>
      </c>
    </row>
    <row r="140" s="2" customFormat="1" ht="24.15" customHeight="1">
      <c r="A140" s="37"/>
      <c r="B140" s="38"/>
      <c r="C140" s="218" t="s">
        <v>8</v>
      </c>
      <c r="D140" s="218" t="s">
        <v>135</v>
      </c>
      <c r="E140" s="219" t="s">
        <v>501</v>
      </c>
      <c r="F140" s="220" t="s">
        <v>502</v>
      </c>
      <c r="G140" s="221" t="s">
        <v>138</v>
      </c>
      <c r="H140" s="222">
        <v>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203</v>
      </c>
      <c r="AT140" s="230" t="s">
        <v>135</v>
      </c>
      <c r="AU140" s="230" t="s">
        <v>87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203</v>
      </c>
      <c r="BM140" s="230" t="s">
        <v>503</v>
      </c>
    </row>
    <row r="141" s="2" customFormat="1" ht="16.5" customHeight="1">
      <c r="A141" s="37"/>
      <c r="B141" s="38"/>
      <c r="C141" s="218" t="s">
        <v>179</v>
      </c>
      <c r="D141" s="218" t="s">
        <v>135</v>
      </c>
      <c r="E141" s="219" t="s">
        <v>504</v>
      </c>
      <c r="F141" s="220" t="s">
        <v>505</v>
      </c>
      <c r="G141" s="221" t="s">
        <v>138</v>
      </c>
      <c r="H141" s="222">
        <v>9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203</v>
      </c>
      <c r="AT141" s="230" t="s">
        <v>135</v>
      </c>
      <c r="AU141" s="230" t="s">
        <v>87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203</v>
      </c>
      <c r="BM141" s="230" t="s">
        <v>506</v>
      </c>
    </row>
    <row r="142" s="2" customFormat="1" ht="16.5" customHeight="1">
      <c r="A142" s="37"/>
      <c r="B142" s="38"/>
      <c r="C142" s="218" t="s">
        <v>148</v>
      </c>
      <c r="D142" s="218" t="s">
        <v>135</v>
      </c>
      <c r="E142" s="219" t="s">
        <v>507</v>
      </c>
      <c r="F142" s="220" t="s">
        <v>508</v>
      </c>
      <c r="G142" s="221" t="s">
        <v>138</v>
      </c>
      <c r="H142" s="222">
        <v>9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203</v>
      </c>
      <c r="AT142" s="230" t="s">
        <v>135</v>
      </c>
      <c r="AU142" s="230" t="s">
        <v>87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203</v>
      </c>
      <c r="BM142" s="230" t="s">
        <v>509</v>
      </c>
    </row>
    <row r="143" s="2" customFormat="1" ht="16.5" customHeight="1">
      <c r="A143" s="37"/>
      <c r="B143" s="38"/>
      <c r="C143" s="218" t="s">
        <v>251</v>
      </c>
      <c r="D143" s="218" t="s">
        <v>135</v>
      </c>
      <c r="E143" s="219" t="s">
        <v>510</v>
      </c>
      <c r="F143" s="220" t="s">
        <v>511</v>
      </c>
      <c r="G143" s="221" t="s">
        <v>138</v>
      </c>
      <c r="H143" s="222">
        <v>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203</v>
      </c>
      <c r="AT143" s="230" t="s">
        <v>135</v>
      </c>
      <c r="AU143" s="230" t="s">
        <v>87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203</v>
      </c>
      <c r="BM143" s="230" t="s">
        <v>512</v>
      </c>
    </row>
    <row r="144" s="2" customFormat="1" ht="16.5" customHeight="1">
      <c r="A144" s="37"/>
      <c r="B144" s="38"/>
      <c r="C144" s="218" t="s">
        <v>207</v>
      </c>
      <c r="D144" s="218" t="s">
        <v>135</v>
      </c>
      <c r="E144" s="219" t="s">
        <v>513</v>
      </c>
      <c r="F144" s="220" t="s">
        <v>514</v>
      </c>
      <c r="G144" s="221" t="s">
        <v>138</v>
      </c>
      <c r="H144" s="222">
        <v>9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203</v>
      </c>
      <c r="AT144" s="230" t="s">
        <v>135</v>
      </c>
      <c r="AU144" s="230" t="s">
        <v>87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203</v>
      </c>
      <c r="BM144" s="230" t="s">
        <v>515</v>
      </c>
    </row>
    <row r="145" s="2" customFormat="1" ht="16.5" customHeight="1">
      <c r="A145" s="37"/>
      <c r="B145" s="38"/>
      <c r="C145" s="218" t="s">
        <v>258</v>
      </c>
      <c r="D145" s="218" t="s">
        <v>135</v>
      </c>
      <c r="E145" s="219" t="s">
        <v>516</v>
      </c>
      <c r="F145" s="220" t="s">
        <v>517</v>
      </c>
      <c r="G145" s="221" t="s">
        <v>138</v>
      </c>
      <c r="H145" s="222">
        <v>9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203</v>
      </c>
      <c r="AT145" s="230" t="s">
        <v>135</v>
      </c>
      <c r="AU145" s="230" t="s">
        <v>87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203</v>
      </c>
      <c r="BM145" s="230" t="s">
        <v>518</v>
      </c>
    </row>
    <row r="146" s="2" customFormat="1" ht="16.5" customHeight="1">
      <c r="A146" s="37"/>
      <c r="B146" s="38"/>
      <c r="C146" s="218" t="s">
        <v>151</v>
      </c>
      <c r="D146" s="218" t="s">
        <v>135</v>
      </c>
      <c r="E146" s="219" t="s">
        <v>519</v>
      </c>
      <c r="F146" s="220" t="s">
        <v>520</v>
      </c>
      <c r="G146" s="221" t="s">
        <v>138</v>
      </c>
      <c r="H146" s="222">
        <v>9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203</v>
      </c>
      <c r="AT146" s="230" t="s">
        <v>135</v>
      </c>
      <c r="AU146" s="230" t="s">
        <v>87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203</v>
      </c>
      <c r="BM146" s="230" t="s">
        <v>521</v>
      </c>
    </row>
    <row r="147" s="2" customFormat="1" ht="16.5" customHeight="1">
      <c r="A147" s="37"/>
      <c r="B147" s="38"/>
      <c r="C147" s="218" t="s">
        <v>265</v>
      </c>
      <c r="D147" s="218" t="s">
        <v>135</v>
      </c>
      <c r="E147" s="219" t="s">
        <v>522</v>
      </c>
      <c r="F147" s="220" t="s">
        <v>523</v>
      </c>
      <c r="G147" s="221" t="s">
        <v>138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203</v>
      </c>
      <c r="AT147" s="230" t="s">
        <v>135</v>
      </c>
      <c r="AU147" s="230" t="s">
        <v>87</v>
      </c>
      <c r="AY147" s="16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203</v>
      </c>
      <c r="BM147" s="230" t="s">
        <v>524</v>
      </c>
    </row>
    <row r="148" s="2" customFormat="1" ht="16.5" customHeight="1">
      <c r="A148" s="37"/>
      <c r="B148" s="38"/>
      <c r="C148" s="239" t="s">
        <v>156</v>
      </c>
      <c r="D148" s="239" t="s">
        <v>199</v>
      </c>
      <c r="E148" s="240" t="s">
        <v>525</v>
      </c>
      <c r="F148" s="241" t="s">
        <v>526</v>
      </c>
      <c r="G148" s="242" t="s">
        <v>527</v>
      </c>
      <c r="H148" s="243">
        <v>1</v>
      </c>
      <c r="I148" s="244"/>
      <c r="J148" s="245">
        <f>ROUND(I148*H148,2)</f>
        <v>0</v>
      </c>
      <c r="K148" s="246"/>
      <c r="L148" s="247"/>
      <c r="M148" s="248" t="s">
        <v>1</v>
      </c>
      <c r="N148" s="249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202</v>
      </c>
      <c r="AT148" s="230" t="s">
        <v>199</v>
      </c>
      <c r="AU148" s="230" t="s">
        <v>87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203</v>
      </c>
      <c r="BM148" s="230" t="s">
        <v>528</v>
      </c>
    </row>
    <row r="149" s="2" customFormat="1" ht="21.75" customHeight="1">
      <c r="A149" s="37"/>
      <c r="B149" s="38"/>
      <c r="C149" s="218" t="s">
        <v>7</v>
      </c>
      <c r="D149" s="218" t="s">
        <v>135</v>
      </c>
      <c r="E149" s="219" t="s">
        <v>529</v>
      </c>
      <c r="F149" s="220" t="s">
        <v>530</v>
      </c>
      <c r="G149" s="221" t="s">
        <v>527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203</v>
      </c>
      <c r="AT149" s="230" t="s">
        <v>135</v>
      </c>
      <c r="AU149" s="230" t="s">
        <v>87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203</v>
      </c>
      <c r="BM149" s="230" t="s">
        <v>531</v>
      </c>
    </row>
    <row r="150" s="2" customFormat="1" ht="16.5" customHeight="1">
      <c r="A150" s="37"/>
      <c r="B150" s="38"/>
      <c r="C150" s="218" t="s">
        <v>275</v>
      </c>
      <c r="D150" s="218" t="s">
        <v>135</v>
      </c>
      <c r="E150" s="219" t="s">
        <v>532</v>
      </c>
      <c r="F150" s="220" t="s">
        <v>533</v>
      </c>
      <c r="G150" s="221" t="s">
        <v>138</v>
      </c>
      <c r="H150" s="222">
        <v>28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203</v>
      </c>
      <c r="AT150" s="230" t="s">
        <v>135</v>
      </c>
      <c r="AU150" s="230" t="s">
        <v>87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203</v>
      </c>
      <c r="BM150" s="230" t="s">
        <v>534</v>
      </c>
    </row>
    <row r="151" s="2" customFormat="1" ht="16.5" customHeight="1">
      <c r="A151" s="37"/>
      <c r="B151" s="38"/>
      <c r="C151" s="218" t="s">
        <v>279</v>
      </c>
      <c r="D151" s="218" t="s">
        <v>135</v>
      </c>
      <c r="E151" s="219" t="s">
        <v>535</v>
      </c>
      <c r="F151" s="220" t="s">
        <v>536</v>
      </c>
      <c r="G151" s="221" t="s">
        <v>138</v>
      </c>
      <c r="H151" s="222">
        <v>28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203</v>
      </c>
      <c r="AT151" s="230" t="s">
        <v>135</v>
      </c>
      <c r="AU151" s="230" t="s">
        <v>87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203</v>
      </c>
      <c r="BM151" s="230" t="s">
        <v>537</v>
      </c>
    </row>
    <row r="152" s="2" customFormat="1" ht="16.5" customHeight="1">
      <c r="A152" s="37"/>
      <c r="B152" s="38"/>
      <c r="C152" s="218" t="s">
        <v>160</v>
      </c>
      <c r="D152" s="218" t="s">
        <v>135</v>
      </c>
      <c r="E152" s="219" t="s">
        <v>538</v>
      </c>
      <c r="F152" s="220" t="s">
        <v>539</v>
      </c>
      <c r="G152" s="221" t="s">
        <v>138</v>
      </c>
      <c r="H152" s="222">
        <v>9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203</v>
      </c>
      <c r="AT152" s="230" t="s">
        <v>135</v>
      </c>
      <c r="AU152" s="230" t="s">
        <v>87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203</v>
      </c>
      <c r="BM152" s="230" t="s">
        <v>540</v>
      </c>
    </row>
    <row r="153" s="2" customFormat="1" ht="16.5" customHeight="1">
      <c r="A153" s="37"/>
      <c r="B153" s="38"/>
      <c r="C153" s="218" t="s">
        <v>286</v>
      </c>
      <c r="D153" s="218" t="s">
        <v>135</v>
      </c>
      <c r="E153" s="219" t="s">
        <v>541</v>
      </c>
      <c r="F153" s="220" t="s">
        <v>542</v>
      </c>
      <c r="G153" s="221" t="s">
        <v>138</v>
      </c>
      <c r="H153" s="222">
        <v>8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203</v>
      </c>
      <c r="AT153" s="230" t="s">
        <v>135</v>
      </c>
      <c r="AU153" s="230" t="s">
        <v>87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203</v>
      </c>
      <c r="BM153" s="230" t="s">
        <v>543</v>
      </c>
    </row>
    <row r="154" s="2" customFormat="1" ht="37.8" customHeight="1">
      <c r="A154" s="37"/>
      <c r="B154" s="38"/>
      <c r="C154" s="218" t="s">
        <v>164</v>
      </c>
      <c r="D154" s="218" t="s">
        <v>135</v>
      </c>
      <c r="E154" s="219" t="s">
        <v>544</v>
      </c>
      <c r="F154" s="220" t="s">
        <v>545</v>
      </c>
      <c r="G154" s="221" t="s">
        <v>214</v>
      </c>
      <c r="H154" s="222">
        <v>110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203</v>
      </c>
      <c r="AT154" s="230" t="s">
        <v>135</v>
      </c>
      <c r="AU154" s="230" t="s">
        <v>87</v>
      </c>
      <c r="AY154" s="16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203</v>
      </c>
      <c r="BM154" s="230" t="s">
        <v>546</v>
      </c>
    </row>
    <row r="155" s="2" customFormat="1" ht="16.5" customHeight="1">
      <c r="A155" s="37"/>
      <c r="B155" s="38"/>
      <c r="C155" s="239" t="s">
        <v>293</v>
      </c>
      <c r="D155" s="239" t="s">
        <v>199</v>
      </c>
      <c r="E155" s="240" t="s">
        <v>547</v>
      </c>
      <c r="F155" s="241" t="s">
        <v>548</v>
      </c>
      <c r="G155" s="242" t="s">
        <v>527</v>
      </c>
      <c r="H155" s="243">
        <v>110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43</v>
      </c>
      <c r="O155" s="90"/>
      <c r="P155" s="228">
        <f>O155*H155</f>
        <v>0</v>
      </c>
      <c r="Q155" s="228">
        <v>0.001</v>
      </c>
      <c r="R155" s="228">
        <f>Q155*H155</f>
        <v>0.11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549</v>
      </c>
      <c r="AT155" s="230" t="s">
        <v>199</v>
      </c>
      <c r="AU155" s="230" t="s">
        <v>87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549</v>
      </c>
      <c r="BM155" s="230" t="s">
        <v>550</v>
      </c>
    </row>
    <row r="156" s="2" customFormat="1" ht="24.15" customHeight="1">
      <c r="A156" s="37"/>
      <c r="B156" s="38"/>
      <c r="C156" s="218" t="s">
        <v>169</v>
      </c>
      <c r="D156" s="218" t="s">
        <v>135</v>
      </c>
      <c r="E156" s="219" t="s">
        <v>551</v>
      </c>
      <c r="F156" s="220" t="s">
        <v>552</v>
      </c>
      <c r="G156" s="221" t="s">
        <v>214</v>
      </c>
      <c r="H156" s="222">
        <v>132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203</v>
      </c>
      <c r="AT156" s="230" t="s">
        <v>135</v>
      </c>
      <c r="AU156" s="230" t="s">
        <v>87</v>
      </c>
      <c r="AY156" s="16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203</v>
      </c>
      <c r="BM156" s="230" t="s">
        <v>553</v>
      </c>
    </row>
    <row r="157" s="2" customFormat="1" ht="24.15" customHeight="1">
      <c r="A157" s="37"/>
      <c r="B157" s="38"/>
      <c r="C157" s="239" t="s">
        <v>300</v>
      </c>
      <c r="D157" s="239" t="s">
        <v>199</v>
      </c>
      <c r="E157" s="240" t="s">
        <v>554</v>
      </c>
      <c r="F157" s="241" t="s">
        <v>555</v>
      </c>
      <c r="G157" s="242" t="s">
        <v>214</v>
      </c>
      <c r="H157" s="243">
        <v>138.59999999999999</v>
      </c>
      <c r="I157" s="244"/>
      <c r="J157" s="245">
        <f>ROUND(I157*H157,2)</f>
        <v>0</v>
      </c>
      <c r="K157" s="246"/>
      <c r="L157" s="247"/>
      <c r="M157" s="248" t="s">
        <v>1</v>
      </c>
      <c r="N157" s="249" t="s">
        <v>43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549</v>
      </c>
      <c r="AT157" s="230" t="s">
        <v>199</v>
      </c>
      <c r="AU157" s="230" t="s">
        <v>87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549</v>
      </c>
      <c r="BM157" s="230" t="s">
        <v>556</v>
      </c>
    </row>
    <row r="158" s="13" customFormat="1">
      <c r="A158" s="13"/>
      <c r="B158" s="257"/>
      <c r="C158" s="258"/>
      <c r="D158" s="232" t="s">
        <v>472</v>
      </c>
      <c r="E158" s="258"/>
      <c r="F158" s="259" t="s">
        <v>557</v>
      </c>
      <c r="G158" s="258"/>
      <c r="H158" s="260">
        <v>138.59999999999999</v>
      </c>
      <c r="I158" s="261"/>
      <c r="J158" s="258"/>
      <c r="K158" s="258"/>
      <c r="L158" s="262"/>
      <c r="M158" s="263"/>
      <c r="N158" s="264"/>
      <c r="O158" s="264"/>
      <c r="P158" s="264"/>
      <c r="Q158" s="264"/>
      <c r="R158" s="264"/>
      <c r="S158" s="264"/>
      <c r="T158" s="26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6" t="s">
        <v>472</v>
      </c>
      <c r="AU158" s="266" t="s">
        <v>87</v>
      </c>
      <c r="AV158" s="13" t="s">
        <v>87</v>
      </c>
      <c r="AW158" s="13" t="s">
        <v>4</v>
      </c>
      <c r="AX158" s="13" t="s">
        <v>83</v>
      </c>
      <c r="AY158" s="266" t="s">
        <v>132</v>
      </c>
    </row>
    <row r="159" s="2" customFormat="1" ht="37.8" customHeight="1">
      <c r="A159" s="37"/>
      <c r="B159" s="38"/>
      <c r="C159" s="218" t="s">
        <v>173</v>
      </c>
      <c r="D159" s="218" t="s">
        <v>135</v>
      </c>
      <c r="E159" s="219" t="s">
        <v>558</v>
      </c>
      <c r="F159" s="220" t="s">
        <v>559</v>
      </c>
      <c r="G159" s="221" t="s">
        <v>214</v>
      </c>
      <c r="H159" s="222">
        <v>24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203</v>
      </c>
      <c r="AT159" s="230" t="s">
        <v>135</v>
      </c>
      <c r="AU159" s="230" t="s">
        <v>87</v>
      </c>
      <c r="AY159" s="16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203</v>
      </c>
      <c r="BM159" s="230" t="s">
        <v>560</v>
      </c>
    </row>
    <row r="160" s="2" customFormat="1" ht="24.15" customHeight="1">
      <c r="A160" s="37"/>
      <c r="B160" s="38"/>
      <c r="C160" s="239" t="s">
        <v>307</v>
      </c>
      <c r="D160" s="239" t="s">
        <v>199</v>
      </c>
      <c r="E160" s="240" t="s">
        <v>561</v>
      </c>
      <c r="F160" s="241" t="s">
        <v>562</v>
      </c>
      <c r="G160" s="242" t="s">
        <v>214</v>
      </c>
      <c r="H160" s="243">
        <v>27.600000000000001</v>
      </c>
      <c r="I160" s="244"/>
      <c r="J160" s="245">
        <f>ROUND(I160*H160,2)</f>
        <v>0</v>
      </c>
      <c r="K160" s="246"/>
      <c r="L160" s="247"/>
      <c r="M160" s="248" t="s">
        <v>1</v>
      </c>
      <c r="N160" s="249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549</v>
      </c>
      <c r="AT160" s="230" t="s">
        <v>199</v>
      </c>
      <c r="AU160" s="230" t="s">
        <v>87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549</v>
      </c>
      <c r="BM160" s="230" t="s">
        <v>563</v>
      </c>
    </row>
    <row r="161" s="2" customFormat="1">
      <c r="A161" s="37"/>
      <c r="B161" s="38"/>
      <c r="C161" s="39"/>
      <c r="D161" s="232" t="s">
        <v>186</v>
      </c>
      <c r="E161" s="39"/>
      <c r="F161" s="233" t="s">
        <v>564</v>
      </c>
      <c r="G161" s="39"/>
      <c r="H161" s="39"/>
      <c r="I161" s="234"/>
      <c r="J161" s="39"/>
      <c r="K161" s="39"/>
      <c r="L161" s="43"/>
      <c r="M161" s="250"/>
      <c r="N161" s="25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186</v>
      </c>
      <c r="AU161" s="16" t="s">
        <v>87</v>
      </c>
    </row>
    <row r="162" s="13" customFormat="1">
      <c r="A162" s="13"/>
      <c r="B162" s="257"/>
      <c r="C162" s="258"/>
      <c r="D162" s="232" t="s">
        <v>472</v>
      </c>
      <c r="E162" s="258"/>
      <c r="F162" s="259" t="s">
        <v>565</v>
      </c>
      <c r="G162" s="258"/>
      <c r="H162" s="260">
        <v>27.600000000000001</v>
      </c>
      <c r="I162" s="261"/>
      <c r="J162" s="258"/>
      <c r="K162" s="258"/>
      <c r="L162" s="262"/>
      <c r="M162" s="263"/>
      <c r="N162" s="264"/>
      <c r="O162" s="264"/>
      <c r="P162" s="264"/>
      <c r="Q162" s="264"/>
      <c r="R162" s="264"/>
      <c r="S162" s="264"/>
      <c r="T162" s="26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6" t="s">
        <v>472</v>
      </c>
      <c r="AU162" s="266" t="s">
        <v>87</v>
      </c>
      <c r="AV162" s="13" t="s">
        <v>87</v>
      </c>
      <c r="AW162" s="13" t="s">
        <v>4</v>
      </c>
      <c r="AX162" s="13" t="s">
        <v>83</v>
      </c>
      <c r="AY162" s="266" t="s">
        <v>132</v>
      </c>
    </row>
    <row r="163" s="2" customFormat="1" ht="24.15" customHeight="1">
      <c r="A163" s="37"/>
      <c r="B163" s="38"/>
      <c r="C163" s="218" t="s">
        <v>177</v>
      </c>
      <c r="D163" s="218" t="s">
        <v>135</v>
      </c>
      <c r="E163" s="219" t="s">
        <v>566</v>
      </c>
      <c r="F163" s="220" t="s">
        <v>567</v>
      </c>
      <c r="G163" s="221" t="s">
        <v>138</v>
      </c>
      <c r="H163" s="222">
        <v>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203</v>
      </c>
      <c r="AT163" s="230" t="s">
        <v>135</v>
      </c>
      <c r="AU163" s="230" t="s">
        <v>87</v>
      </c>
      <c r="AY163" s="16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203</v>
      </c>
      <c r="BM163" s="230" t="s">
        <v>568</v>
      </c>
    </row>
    <row r="164" s="2" customFormat="1" ht="24.15" customHeight="1">
      <c r="A164" s="37"/>
      <c r="B164" s="38"/>
      <c r="C164" s="218" t="s">
        <v>314</v>
      </c>
      <c r="D164" s="218" t="s">
        <v>135</v>
      </c>
      <c r="E164" s="219" t="s">
        <v>569</v>
      </c>
      <c r="F164" s="220" t="s">
        <v>570</v>
      </c>
      <c r="G164" s="221" t="s">
        <v>138</v>
      </c>
      <c r="H164" s="222">
        <v>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203</v>
      </c>
      <c r="AT164" s="230" t="s">
        <v>135</v>
      </c>
      <c r="AU164" s="230" t="s">
        <v>87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203</v>
      </c>
      <c r="BM164" s="230" t="s">
        <v>571</v>
      </c>
    </row>
    <row r="165" s="2" customFormat="1" ht="37.8" customHeight="1">
      <c r="A165" s="37"/>
      <c r="B165" s="38"/>
      <c r="C165" s="218" t="s">
        <v>182</v>
      </c>
      <c r="D165" s="218" t="s">
        <v>135</v>
      </c>
      <c r="E165" s="219" t="s">
        <v>572</v>
      </c>
      <c r="F165" s="220" t="s">
        <v>573</v>
      </c>
      <c r="G165" s="221" t="s">
        <v>214</v>
      </c>
      <c r="H165" s="222">
        <v>115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43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203</v>
      </c>
      <c r="AT165" s="230" t="s">
        <v>135</v>
      </c>
      <c r="AU165" s="230" t="s">
        <v>87</v>
      </c>
      <c r="AY165" s="16" t="s">
        <v>132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203</v>
      </c>
      <c r="BM165" s="230" t="s">
        <v>574</v>
      </c>
    </row>
    <row r="166" s="2" customFormat="1" ht="24.15" customHeight="1">
      <c r="A166" s="37"/>
      <c r="B166" s="38"/>
      <c r="C166" s="239" t="s">
        <v>321</v>
      </c>
      <c r="D166" s="239" t="s">
        <v>199</v>
      </c>
      <c r="E166" s="240" t="s">
        <v>575</v>
      </c>
      <c r="F166" s="241" t="s">
        <v>576</v>
      </c>
      <c r="G166" s="242" t="s">
        <v>214</v>
      </c>
      <c r="H166" s="243">
        <v>132.25</v>
      </c>
      <c r="I166" s="244"/>
      <c r="J166" s="245">
        <f>ROUND(I166*H166,2)</f>
        <v>0</v>
      </c>
      <c r="K166" s="246"/>
      <c r="L166" s="247"/>
      <c r="M166" s="248" t="s">
        <v>1</v>
      </c>
      <c r="N166" s="249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549</v>
      </c>
      <c r="AT166" s="230" t="s">
        <v>199</v>
      </c>
      <c r="AU166" s="230" t="s">
        <v>87</v>
      </c>
      <c r="AY166" s="16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549</v>
      </c>
      <c r="BM166" s="230" t="s">
        <v>577</v>
      </c>
    </row>
    <row r="167" s="2" customFormat="1">
      <c r="A167" s="37"/>
      <c r="B167" s="38"/>
      <c r="C167" s="39"/>
      <c r="D167" s="232" t="s">
        <v>186</v>
      </c>
      <c r="E167" s="39"/>
      <c r="F167" s="233" t="s">
        <v>578</v>
      </c>
      <c r="G167" s="39"/>
      <c r="H167" s="39"/>
      <c r="I167" s="234"/>
      <c r="J167" s="39"/>
      <c r="K167" s="39"/>
      <c r="L167" s="43"/>
      <c r="M167" s="250"/>
      <c r="N167" s="251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186</v>
      </c>
      <c r="AU167" s="16" t="s">
        <v>87</v>
      </c>
    </row>
    <row r="168" s="13" customFormat="1">
      <c r="A168" s="13"/>
      <c r="B168" s="257"/>
      <c r="C168" s="258"/>
      <c r="D168" s="232" t="s">
        <v>472</v>
      </c>
      <c r="E168" s="258"/>
      <c r="F168" s="259" t="s">
        <v>579</v>
      </c>
      <c r="G168" s="258"/>
      <c r="H168" s="260">
        <v>132.25</v>
      </c>
      <c r="I168" s="261"/>
      <c r="J168" s="258"/>
      <c r="K168" s="258"/>
      <c r="L168" s="262"/>
      <c r="M168" s="263"/>
      <c r="N168" s="264"/>
      <c r="O168" s="264"/>
      <c r="P168" s="264"/>
      <c r="Q168" s="264"/>
      <c r="R168" s="264"/>
      <c r="S168" s="264"/>
      <c r="T168" s="26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6" t="s">
        <v>472</v>
      </c>
      <c r="AU168" s="266" t="s">
        <v>87</v>
      </c>
      <c r="AV168" s="13" t="s">
        <v>87</v>
      </c>
      <c r="AW168" s="13" t="s">
        <v>4</v>
      </c>
      <c r="AX168" s="13" t="s">
        <v>83</v>
      </c>
      <c r="AY168" s="266" t="s">
        <v>132</v>
      </c>
    </row>
    <row r="169" s="2" customFormat="1" ht="24.15" customHeight="1">
      <c r="A169" s="37"/>
      <c r="B169" s="38"/>
      <c r="C169" s="218" t="s">
        <v>325</v>
      </c>
      <c r="D169" s="218" t="s">
        <v>135</v>
      </c>
      <c r="E169" s="219" t="s">
        <v>580</v>
      </c>
      <c r="F169" s="220" t="s">
        <v>581</v>
      </c>
      <c r="G169" s="221" t="s">
        <v>138</v>
      </c>
      <c r="H169" s="222">
        <v>16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203</v>
      </c>
      <c r="AT169" s="230" t="s">
        <v>135</v>
      </c>
      <c r="AU169" s="230" t="s">
        <v>87</v>
      </c>
      <c r="AY169" s="16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203</v>
      </c>
      <c r="BM169" s="230" t="s">
        <v>582</v>
      </c>
    </row>
    <row r="170" s="2" customFormat="1" ht="24.15" customHeight="1">
      <c r="A170" s="37"/>
      <c r="B170" s="38"/>
      <c r="C170" s="218" t="s">
        <v>329</v>
      </c>
      <c r="D170" s="218" t="s">
        <v>135</v>
      </c>
      <c r="E170" s="219" t="s">
        <v>583</v>
      </c>
      <c r="F170" s="220" t="s">
        <v>584</v>
      </c>
      <c r="G170" s="221" t="s">
        <v>138</v>
      </c>
      <c r="H170" s="222">
        <v>8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43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203</v>
      </c>
      <c r="AT170" s="230" t="s">
        <v>135</v>
      </c>
      <c r="AU170" s="230" t="s">
        <v>87</v>
      </c>
      <c r="AY170" s="16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203</v>
      </c>
      <c r="BM170" s="230" t="s">
        <v>585</v>
      </c>
    </row>
    <row r="171" s="2" customFormat="1" ht="37.8" customHeight="1">
      <c r="A171" s="37"/>
      <c r="B171" s="38"/>
      <c r="C171" s="218" t="s">
        <v>185</v>
      </c>
      <c r="D171" s="218" t="s">
        <v>135</v>
      </c>
      <c r="E171" s="219" t="s">
        <v>586</v>
      </c>
      <c r="F171" s="220" t="s">
        <v>587</v>
      </c>
      <c r="G171" s="221" t="s">
        <v>214</v>
      </c>
      <c r="H171" s="222">
        <v>165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203</v>
      </c>
      <c r="AT171" s="230" t="s">
        <v>135</v>
      </c>
      <c r="AU171" s="230" t="s">
        <v>87</v>
      </c>
      <c r="AY171" s="16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203</v>
      </c>
      <c r="BM171" s="230" t="s">
        <v>588</v>
      </c>
    </row>
    <row r="172" s="2" customFormat="1" ht="24.15" customHeight="1">
      <c r="A172" s="37"/>
      <c r="B172" s="38"/>
      <c r="C172" s="239" t="s">
        <v>336</v>
      </c>
      <c r="D172" s="239" t="s">
        <v>199</v>
      </c>
      <c r="E172" s="240" t="s">
        <v>589</v>
      </c>
      <c r="F172" s="241" t="s">
        <v>590</v>
      </c>
      <c r="G172" s="242" t="s">
        <v>214</v>
      </c>
      <c r="H172" s="243">
        <v>189.75</v>
      </c>
      <c r="I172" s="244"/>
      <c r="J172" s="245">
        <f>ROUND(I172*H172,2)</f>
        <v>0</v>
      </c>
      <c r="K172" s="246"/>
      <c r="L172" s="247"/>
      <c r="M172" s="248" t="s">
        <v>1</v>
      </c>
      <c r="N172" s="249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549</v>
      </c>
      <c r="AT172" s="230" t="s">
        <v>199</v>
      </c>
      <c r="AU172" s="230" t="s">
        <v>87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549</v>
      </c>
      <c r="BM172" s="230" t="s">
        <v>591</v>
      </c>
    </row>
    <row r="173" s="2" customFormat="1">
      <c r="A173" s="37"/>
      <c r="B173" s="38"/>
      <c r="C173" s="39"/>
      <c r="D173" s="232" t="s">
        <v>186</v>
      </c>
      <c r="E173" s="39"/>
      <c r="F173" s="233" t="s">
        <v>592</v>
      </c>
      <c r="G173" s="39"/>
      <c r="H173" s="39"/>
      <c r="I173" s="234"/>
      <c r="J173" s="39"/>
      <c r="K173" s="39"/>
      <c r="L173" s="43"/>
      <c r="M173" s="250"/>
      <c r="N173" s="251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186</v>
      </c>
      <c r="AU173" s="16" t="s">
        <v>87</v>
      </c>
    </row>
    <row r="174" s="13" customFormat="1">
      <c r="A174" s="13"/>
      <c r="B174" s="257"/>
      <c r="C174" s="258"/>
      <c r="D174" s="232" t="s">
        <v>472</v>
      </c>
      <c r="E174" s="258"/>
      <c r="F174" s="259" t="s">
        <v>593</v>
      </c>
      <c r="G174" s="258"/>
      <c r="H174" s="260">
        <v>189.75</v>
      </c>
      <c r="I174" s="261"/>
      <c r="J174" s="258"/>
      <c r="K174" s="258"/>
      <c r="L174" s="262"/>
      <c r="M174" s="263"/>
      <c r="N174" s="264"/>
      <c r="O174" s="264"/>
      <c r="P174" s="264"/>
      <c r="Q174" s="264"/>
      <c r="R174" s="264"/>
      <c r="S174" s="264"/>
      <c r="T174" s="26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6" t="s">
        <v>472</v>
      </c>
      <c r="AU174" s="266" t="s">
        <v>87</v>
      </c>
      <c r="AV174" s="13" t="s">
        <v>87</v>
      </c>
      <c r="AW174" s="13" t="s">
        <v>4</v>
      </c>
      <c r="AX174" s="13" t="s">
        <v>83</v>
      </c>
      <c r="AY174" s="266" t="s">
        <v>132</v>
      </c>
    </row>
    <row r="175" s="2" customFormat="1" ht="16.5" customHeight="1">
      <c r="A175" s="37"/>
      <c r="B175" s="38"/>
      <c r="C175" s="218" t="s">
        <v>340</v>
      </c>
      <c r="D175" s="218" t="s">
        <v>135</v>
      </c>
      <c r="E175" s="219" t="s">
        <v>594</v>
      </c>
      <c r="F175" s="220" t="s">
        <v>595</v>
      </c>
      <c r="G175" s="221" t="s">
        <v>138</v>
      </c>
      <c r="H175" s="222">
        <v>4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203</v>
      </c>
      <c r="AT175" s="230" t="s">
        <v>135</v>
      </c>
      <c r="AU175" s="230" t="s">
        <v>87</v>
      </c>
      <c r="AY175" s="16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203</v>
      </c>
      <c r="BM175" s="230" t="s">
        <v>596</v>
      </c>
    </row>
    <row r="176" s="2" customFormat="1" ht="16.5" customHeight="1">
      <c r="A176" s="37"/>
      <c r="B176" s="38"/>
      <c r="C176" s="218" t="s">
        <v>344</v>
      </c>
      <c r="D176" s="218" t="s">
        <v>135</v>
      </c>
      <c r="E176" s="219" t="s">
        <v>597</v>
      </c>
      <c r="F176" s="220" t="s">
        <v>598</v>
      </c>
      <c r="G176" s="221" t="s">
        <v>138</v>
      </c>
      <c r="H176" s="222">
        <v>5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203</v>
      </c>
      <c r="AT176" s="230" t="s">
        <v>135</v>
      </c>
      <c r="AU176" s="230" t="s">
        <v>87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83</v>
      </c>
      <c r="BK176" s="231">
        <f>ROUND(I176*H176,2)</f>
        <v>0</v>
      </c>
      <c r="BL176" s="16" t="s">
        <v>203</v>
      </c>
      <c r="BM176" s="230" t="s">
        <v>599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234</v>
      </c>
      <c r="F177" s="216" t="s">
        <v>235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SUM(P178:P193)</f>
        <v>0</v>
      </c>
      <c r="Q177" s="210"/>
      <c r="R177" s="211">
        <f>SUM(R178:R193)</f>
        <v>0</v>
      </c>
      <c r="S177" s="210"/>
      <c r="T177" s="212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90</v>
      </c>
      <c r="AT177" s="214" t="s">
        <v>77</v>
      </c>
      <c r="AU177" s="214" t="s">
        <v>83</v>
      </c>
      <c r="AY177" s="213" t="s">
        <v>132</v>
      </c>
      <c r="BK177" s="215">
        <f>SUM(BK178:BK193)</f>
        <v>0</v>
      </c>
    </row>
    <row r="178" s="2" customFormat="1" ht="16.5" customHeight="1">
      <c r="A178" s="37"/>
      <c r="B178" s="38"/>
      <c r="C178" s="239" t="s">
        <v>348</v>
      </c>
      <c r="D178" s="239" t="s">
        <v>199</v>
      </c>
      <c r="E178" s="240" t="s">
        <v>600</v>
      </c>
      <c r="F178" s="241" t="s">
        <v>601</v>
      </c>
      <c r="G178" s="242" t="s">
        <v>214</v>
      </c>
      <c r="H178" s="243">
        <v>110</v>
      </c>
      <c r="I178" s="244"/>
      <c r="J178" s="245">
        <f>ROUND(I178*H178,2)</f>
        <v>0</v>
      </c>
      <c r="K178" s="246"/>
      <c r="L178" s="247"/>
      <c r="M178" s="248" t="s">
        <v>1</v>
      </c>
      <c r="N178" s="249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202</v>
      </c>
      <c r="AT178" s="230" t="s">
        <v>199</v>
      </c>
      <c r="AU178" s="230" t="s">
        <v>87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203</v>
      </c>
      <c r="BM178" s="230" t="s">
        <v>602</v>
      </c>
    </row>
    <row r="179" s="2" customFormat="1" ht="16.5" customHeight="1">
      <c r="A179" s="37"/>
      <c r="B179" s="38"/>
      <c r="C179" s="218" t="s">
        <v>352</v>
      </c>
      <c r="D179" s="218" t="s">
        <v>135</v>
      </c>
      <c r="E179" s="219" t="s">
        <v>603</v>
      </c>
      <c r="F179" s="220" t="s">
        <v>604</v>
      </c>
      <c r="G179" s="221" t="s">
        <v>214</v>
      </c>
      <c r="H179" s="222">
        <v>110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203</v>
      </c>
      <c r="AT179" s="230" t="s">
        <v>135</v>
      </c>
      <c r="AU179" s="230" t="s">
        <v>87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83</v>
      </c>
      <c r="BK179" s="231">
        <f>ROUND(I179*H179,2)</f>
        <v>0</v>
      </c>
      <c r="BL179" s="16" t="s">
        <v>203</v>
      </c>
      <c r="BM179" s="230" t="s">
        <v>605</v>
      </c>
    </row>
    <row r="180" s="2" customFormat="1" ht="16.5" customHeight="1">
      <c r="A180" s="37"/>
      <c r="B180" s="38"/>
      <c r="C180" s="218" t="s">
        <v>356</v>
      </c>
      <c r="D180" s="218" t="s">
        <v>135</v>
      </c>
      <c r="E180" s="219" t="s">
        <v>606</v>
      </c>
      <c r="F180" s="220" t="s">
        <v>607</v>
      </c>
      <c r="G180" s="221" t="s">
        <v>214</v>
      </c>
      <c r="H180" s="222">
        <v>99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203</v>
      </c>
      <c r="AT180" s="230" t="s">
        <v>135</v>
      </c>
      <c r="AU180" s="230" t="s">
        <v>87</v>
      </c>
      <c r="AY180" s="16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203</v>
      </c>
      <c r="BM180" s="230" t="s">
        <v>608</v>
      </c>
    </row>
    <row r="181" s="2" customFormat="1" ht="16.5" customHeight="1">
      <c r="A181" s="37"/>
      <c r="B181" s="38"/>
      <c r="C181" s="239" t="s">
        <v>360</v>
      </c>
      <c r="D181" s="239" t="s">
        <v>199</v>
      </c>
      <c r="E181" s="240" t="s">
        <v>609</v>
      </c>
      <c r="F181" s="241" t="s">
        <v>610</v>
      </c>
      <c r="G181" s="242" t="s">
        <v>214</v>
      </c>
      <c r="H181" s="243">
        <v>3</v>
      </c>
      <c r="I181" s="244"/>
      <c r="J181" s="245">
        <f>ROUND(I181*H181,2)</f>
        <v>0</v>
      </c>
      <c r="K181" s="246"/>
      <c r="L181" s="247"/>
      <c r="M181" s="248" t="s">
        <v>1</v>
      </c>
      <c r="N181" s="249" t="s">
        <v>43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202</v>
      </c>
      <c r="AT181" s="230" t="s">
        <v>199</v>
      </c>
      <c r="AU181" s="230" t="s">
        <v>87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83</v>
      </c>
      <c r="BK181" s="231">
        <f>ROUND(I181*H181,2)</f>
        <v>0</v>
      </c>
      <c r="BL181" s="16" t="s">
        <v>203</v>
      </c>
      <c r="BM181" s="230" t="s">
        <v>549</v>
      </c>
    </row>
    <row r="182" s="2" customFormat="1" ht="16.5" customHeight="1">
      <c r="A182" s="37"/>
      <c r="B182" s="38"/>
      <c r="C182" s="239" t="s">
        <v>364</v>
      </c>
      <c r="D182" s="239" t="s">
        <v>199</v>
      </c>
      <c r="E182" s="240" t="s">
        <v>611</v>
      </c>
      <c r="F182" s="241" t="s">
        <v>612</v>
      </c>
      <c r="G182" s="242" t="s">
        <v>214</v>
      </c>
      <c r="H182" s="243">
        <v>42</v>
      </c>
      <c r="I182" s="244"/>
      <c r="J182" s="245">
        <f>ROUND(I182*H182,2)</f>
        <v>0</v>
      </c>
      <c r="K182" s="246"/>
      <c r="L182" s="247"/>
      <c r="M182" s="248" t="s">
        <v>1</v>
      </c>
      <c r="N182" s="249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202</v>
      </c>
      <c r="AT182" s="230" t="s">
        <v>199</v>
      </c>
      <c r="AU182" s="230" t="s">
        <v>87</v>
      </c>
      <c r="AY182" s="16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203</v>
      </c>
      <c r="BM182" s="230" t="s">
        <v>613</v>
      </c>
    </row>
    <row r="183" s="2" customFormat="1" ht="16.5" customHeight="1">
      <c r="A183" s="37"/>
      <c r="B183" s="38"/>
      <c r="C183" s="239" t="s">
        <v>368</v>
      </c>
      <c r="D183" s="239" t="s">
        <v>199</v>
      </c>
      <c r="E183" s="240" t="s">
        <v>614</v>
      </c>
      <c r="F183" s="241" t="s">
        <v>615</v>
      </c>
      <c r="G183" s="242" t="s">
        <v>214</v>
      </c>
      <c r="H183" s="243">
        <v>32</v>
      </c>
      <c r="I183" s="244"/>
      <c r="J183" s="245">
        <f>ROUND(I183*H183,2)</f>
        <v>0</v>
      </c>
      <c r="K183" s="246"/>
      <c r="L183" s="247"/>
      <c r="M183" s="248" t="s">
        <v>1</v>
      </c>
      <c r="N183" s="249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202</v>
      </c>
      <c r="AT183" s="230" t="s">
        <v>199</v>
      </c>
      <c r="AU183" s="230" t="s">
        <v>87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83</v>
      </c>
      <c r="BK183" s="231">
        <f>ROUND(I183*H183,2)</f>
        <v>0</v>
      </c>
      <c r="BL183" s="16" t="s">
        <v>203</v>
      </c>
      <c r="BM183" s="230" t="s">
        <v>616</v>
      </c>
    </row>
    <row r="184" s="2" customFormat="1" ht="16.5" customHeight="1">
      <c r="A184" s="37"/>
      <c r="B184" s="38"/>
      <c r="C184" s="239" t="s">
        <v>372</v>
      </c>
      <c r="D184" s="239" t="s">
        <v>199</v>
      </c>
      <c r="E184" s="240" t="s">
        <v>617</v>
      </c>
      <c r="F184" s="241" t="s">
        <v>618</v>
      </c>
      <c r="G184" s="242" t="s">
        <v>214</v>
      </c>
      <c r="H184" s="243">
        <v>22</v>
      </c>
      <c r="I184" s="244"/>
      <c r="J184" s="245">
        <f>ROUND(I184*H184,2)</f>
        <v>0</v>
      </c>
      <c r="K184" s="246"/>
      <c r="L184" s="247"/>
      <c r="M184" s="248" t="s">
        <v>1</v>
      </c>
      <c r="N184" s="249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202</v>
      </c>
      <c r="AT184" s="230" t="s">
        <v>199</v>
      </c>
      <c r="AU184" s="230" t="s">
        <v>87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203</v>
      </c>
      <c r="BM184" s="230" t="s">
        <v>619</v>
      </c>
    </row>
    <row r="185" s="2" customFormat="1" ht="16.5" customHeight="1">
      <c r="A185" s="37"/>
      <c r="B185" s="38"/>
      <c r="C185" s="239" t="s">
        <v>376</v>
      </c>
      <c r="D185" s="239" t="s">
        <v>199</v>
      </c>
      <c r="E185" s="240" t="s">
        <v>620</v>
      </c>
      <c r="F185" s="241" t="s">
        <v>621</v>
      </c>
      <c r="G185" s="242" t="s">
        <v>138</v>
      </c>
      <c r="H185" s="243">
        <v>4</v>
      </c>
      <c r="I185" s="244"/>
      <c r="J185" s="245">
        <f>ROUND(I185*H185,2)</f>
        <v>0</v>
      </c>
      <c r="K185" s="246"/>
      <c r="L185" s="247"/>
      <c r="M185" s="248" t="s">
        <v>1</v>
      </c>
      <c r="N185" s="249" t="s">
        <v>43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202</v>
      </c>
      <c r="AT185" s="230" t="s">
        <v>199</v>
      </c>
      <c r="AU185" s="230" t="s">
        <v>87</v>
      </c>
      <c r="AY185" s="16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83</v>
      </c>
      <c r="BK185" s="231">
        <f>ROUND(I185*H185,2)</f>
        <v>0</v>
      </c>
      <c r="BL185" s="16" t="s">
        <v>203</v>
      </c>
      <c r="BM185" s="230" t="s">
        <v>622</v>
      </c>
    </row>
    <row r="186" s="2" customFormat="1" ht="16.5" customHeight="1">
      <c r="A186" s="37"/>
      <c r="B186" s="38"/>
      <c r="C186" s="239" t="s">
        <v>379</v>
      </c>
      <c r="D186" s="239" t="s">
        <v>199</v>
      </c>
      <c r="E186" s="240" t="s">
        <v>623</v>
      </c>
      <c r="F186" s="241" t="s">
        <v>624</v>
      </c>
      <c r="G186" s="242" t="s">
        <v>138</v>
      </c>
      <c r="H186" s="243">
        <v>20</v>
      </c>
      <c r="I186" s="244"/>
      <c r="J186" s="245">
        <f>ROUND(I186*H186,2)</f>
        <v>0</v>
      </c>
      <c r="K186" s="246"/>
      <c r="L186" s="247"/>
      <c r="M186" s="248" t="s">
        <v>1</v>
      </c>
      <c r="N186" s="249" t="s">
        <v>43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202</v>
      </c>
      <c r="AT186" s="230" t="s">
        <v>199</v>
      </c>
      <c r="AU186" s="230" t="s">
        <v>87</v>
      </c>
      <c r="AY186" s="16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203</v>
      </c>
      <c r="BM186" s="230" t="s">
        <v>625</v>
      </c>
    </row>
    <row r="187" s="2" customFormat="1" ht="16.5" customHeight="1">
      <c r="A187" s="37"/>
      <c r="B187" s="38"/>
      <c r="C187" s="218" t="s">
        <v>383</v>
      </c>
      <c r="D187" s="218" t="s">
        <v>135</v>
      </c>
      <c r="E187" s="219" t="s">
        <v>626</v>
      </c>
      <c r="F187" s="220" t="s">
        <v>627</v>
      </c>
      <c r="G187" s="221" t="s">
        <v>138</v>
      </c>
      <c r="H187" s="222">
        <v>20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203</v>
      </c>
      <c r="AT187" s="230" t="s">
        <v>135</v>
      </c>
      <c r="AU187" s="230" t="s">
        <v>87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203</v>
      </c>
      <c r="BM187" s="230" t="s">
        <v>628</v>
      </c>
    </row>
    <row r="188" s="2" customFormat="1" ht="21.75" customHeight="1">
      <c r="A188" s="37"/>
      <c r="B188" s="38"/>
      <c r="C188" s="239" t="s">
        <v>387</v>
      </c>
      <c r="D188" s="239" t="s">
        <v>199</v>
      </c>
      <c r="E188" s="240" t="s">
        <v>629</v>
      </c>
      <c r="F188" s="241" t="s">
        <v>630</v>
      </c>
      <c r="G188" s="242" t="s">
        <v>138</v>
      </c>
      <c r="H188" s="243">
        <v>6</v>
      </c>
      <c r="I188" s="244"/>
      <c r="J188" s="245">
        <f>ROUND(I188*H188,2)</f>
        <v>0</v>
      </c>
      <c r="K188" s="246"/>
      <c r="L188" s="247"/>
      <c r="M188" s="248" t="s">
        <v>1</v>
      </c>
      <c r="N188" s="249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202</v>
      </c>
      <c r="AT188" s="230" t="s">
        <v>199</v>
      </c>
      <c r="AU188" s="230" t="s">
        <v>87</v>
      </c>
      <c r="AY188" s="16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203</v>
      </c>
      <c r="BM188" s="230" t="s">
        <v>631</v>
      </c>
    </row>
    <row r="189" s="2" customFormat="1" ht="16.5" customHeight="1">
      <c r="A189" s="37"/>
      <c r="B189" s="38"/>
      <c r="C189" s="218" t="s">
        <v>391</v>
      </c>
      <c r="D189" s="218" t="s">
        <v>135</v>
      </c>
      <c r="E189" s="219" t="s">
        <v>632</v>
      </c>
      <c r="F189" s="220" t="s">
        <v>633</v>
      </c>
      <c r="G189" s="221" t="s">
        <v>138</v>
      </c>
      <c r="H189" s="222">
        <v>6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43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203</v>
      </c>
      <c r="AT189" s="230" t="s">
        <v>135</v>
      </c>
      <c r="AU189" s="230" t="s">
        <v>87</v>
      </c>
      <c r="AY189" s="16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83</v>
      </c>
      <c r="BK189" s="231">
        <f>ROUND(I189*H189,2)</f>
        <v>0</v>
      </c>
      <c r="BL189" s="16" t="s">
        <v>203</v>
      </c>
      <c r="BM189" s="230" t="s">
        <v>634</v>
      </c>
    </row>
    <row r="190" s="2" customFormat="1" ht="16.5" customHeight="1">
      <c r="A190" s="37"/>
      <c r="B190" s="38"/>
      <c r="C190" s="239" t="s">
        <v>395</v>
      </c>
      <c r="D190" s="239" t="s">
        <v>199</v>
      </c>
      <c r="E190" s="240" t="s">
        <v>635</v>
      </c>
      <c r="F190" s="241" t="s">
        <v>636</v>
      </c>
      <c r="G190" s="242" t="s">
        <v>138</v>
      </c>
      <c r="H190" s="243">
        <v>1</v>
      </c>
      <c r="I190" s="244"/>
      <c r="J190" s="245">
        <f>ROUND(I190*H190,2)</f>
        <v>0</v>
      </c>
      <c r="K190" s="246"/>
      <c r="L190" s="247"/>
      <c r="M190" s="248" t="s">
        <v>1</v>
      </c>
      <c r="N190" s="249" t="s">
        <v>43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202</v>
      </c>
      <c r="AT190" s="230" t="s">
        <v>199</v>
      </c>
      <c r="AU190" s="230" t="s">
        <v>87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203</v>
      </c>
      <c r="BM190" s="230" t="s">
        <v>637</v>
      </c>
    </row>
    <row r="191" s="2" customFormat="1" ht="16.5" customHeight="1">
      <c r="A191" s="37"/>
      <c r="B191" s="38"/>
      <c r="C191" s="218" t="s">
        <v>399</v>
      </c>
      <c r="D191" s="218" t="s">
        <v>135</v>
      </c>
      <c r="E191" s="219" t="s">
        <v>638</v>
      </c>
      <c r="F191" s="220" t="s">
        <v>639</v>
      </c>
      <c r="G191" s="221" t="s">
        <v>138</v>
      </c>
      <c r="H191" s="222">
        <v>1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43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203</v>
      </c>
      <c r="AT191" s="230" t="s">
        <v>135</v>
      </c>
      <c r="AU191" s="230" t="s">
        <v>87</v>
      </c>
      <c r="AY191" s="16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203</v>
      </c>
      <c r="BM191" s="230" t="s">
        <v>640</v>
      </c>
    </row>
    <row r="192" s="2" customFormat="1" ht="16.5" customHeight="1">
      <c r="A192" s="37"/>
      <c r="B192" s="38"/>
      <c r="C192" s="239" t="s">
        <v>403</v>
      </c>
      <c r="D192" s="239" t="s">
        <v>199</v>
      </c>
      <c r="E192" s="240" t="s">
        <v>641</v>
      </c>
      <c r="F192" s="241" t="s">
        <v>642</v>
      </c>
      <c r="G192" s="242" t="s">
        <v>138</v>
      </c>
      <c r="H192" s="243">
        <v>1</v>
      </c>
      <c r="I192" s="244"/>
      <c r="J192" s="245">
        <f>ROUND(I192*H192,2)</f>
        <v>0</v>
      </c>
      <c r="K192" s="246"/>
      <c r="L192" s="247"/>
      <c r="M192" s="248" t="s">
        <v>1</v>
      </c>
      <c r="N192" s="249" t="s">
        <v>43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202</v>
      </c>
      <c r="AT192" s="230" t="s">
        <v>199</v>
      </c>
      <c r="AU192" s="230" t="s">
        <v>87</v>
      </c>
      <c r="AY192" s="16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83</v>
      </c>
      <c r="BK192" s="231">
        <f>ROUND(I192*H192,2)</f>
        <v>0</v>
      </c>
      <c r="BL192" s="16" t="s">
        <v>203</v>
      </c>
      <c r="BM192" s="230" t="s">
        <v>643</v>
      </c>
    </row>
    <row r="193" s="2" customFormat="1" ht="16.5" customHeight="1">
      <c r="A193" s="37"/>
      <c r="B193" s="38"/>
      <c r="C193" s="218" t="s">
        <v>407</v>
      </c>
      <c r="D193" s="218" t="s">
        <v>135</v>
      </c>
      <c r="E193" s="219" t="s">
        <v>644</v>
      </c>
      <c r="F193" s="220" t="s">
        <v>645</v>
      </c>
      <c r="G193" s="221" t="s">
        <v>138</v>
      </c>
      <c r="H193" s="222">
        <v>1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43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203</v>
      </c>
      <c r="AT193" s="230" t="s">
        <v>135</v>
      </c>
      <c r="AU193" s="230" t="s">
        <v>87</v>
      </c>
      <c r="AY193" s="16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83</v>
      </c>
      <c r="BK193" s="231">
        <f>ROUND(I193*H193,2)</f>
        <v>0</v>
      </c>
      <c r="BL193" s="16" t="s">
        <v>203</v>
      </c>
      <c r="BM193" s="230" t="s">
        <v>646</v>
      </c>
    </row>
    <row r="194" s="12" customFormat="1" ht="25.92" customHeight="1">
      <c r="A194" s="12"/>
      <c r="B194" s="202"/>
      <c r="C194" s="203"/>
      <c r="D194" s="204" t="s">
        <v>77</v>
      </c>
      <c r="E194" s="205" t="s">
        <v>647</v>
      </c>
      <c r="F194" s="205" t="s">
        <v>648</v>
      </c>
      <c r="G194" s="203"/>
      <c r="H194" s="203"/>
      <c r="I194" s="206"/>
      <c r="J194" s="207">
        <f>BK194</f>
        <v>0</v>
      </c>
      <c r="K194" s="203"/>
      <c r="L194" s="208"/>
      <c r="M194" s="209"/>
      <c r="N194" s="210"/>
      <c r="O194" s="210"/>
      <c r="P194" s="211">
        <f>SUM(P195:P238)</f>
        <v>0</v>
      </c>
      <c r="Q194" s="210"/>
      <c r="R194" s="211">
        <f>SUM(R195:R238)</f>
        <v>0</v>
      </c>
      <c r="S194" s="210"/>
      <c r="T194" s="212">
        <f>SUM(T195:T238)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83</v>
      </c>
      <c r="AT194" s="214" t="s">
        <v>77</v>
      </c>
      <c r="AU194" s="214" t="s">
        <v>78</v>
      </c>
      <c r="AY194" s="213" t="s">
        <v>132</v>
      </c>
      <c r="BK194" s="215">
        <f>SUM(BK195:BK238)</f>
        <v>0</v>
      </c>
    </row>
    <row r="195" s="2" customFormat="1" ht="24.15" customHeight="1">
      <c r="A195" s="37"/>
      <c r="B195" s="38"/>
      <c r="C195" s="218" t="s">
        <v>412</v>
      </c>
      <c r="D195" s="218" t="s">
        <v>135</v>
      </c>
      <c r="E195" s="219" t="s">
        <v>649</v>
      </c>
      <c r="F195" s="220" t="s">
        <v>650</v>
      </c>
      <c r="G195" s="221" t="s">
        <v>214</v>
      </c>
      <c r="H195" s="222">
        <v>105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43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93</v>
      </c>
      <c r="AT195" s="230" t="s">
        <v>135</v>
      </c>
      <c r="AU195" s="230" t="s">
        <v>83</v>
      </c>
      <c r="AY195" s="16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83</v>
      </c>
      <c r="BK195" s="231">
        <f>ROUND(I195*H195,2)</f>
        <v>0</v>
      </c>
      <c r="BL195" s="16" t="s">
        <v>93</v>
      </c>
      <c r="BM195" s="230" t="s">
        <v>651</v>
      </c>
    </row>
    <row r="196" s="13" customFormat="1">
      <c r="A196" s="13"/>
      <c r="B196" s="257"/>
      <c r="C196" s="258"/>
      <c r="D196" s="232" t="s">
        <v>472</v>
      </c>
      <c r="E196" s="267" t="s">
        <v>1</v>
      </c>
      <c r="F196" s="259" t="s">
        <v>652</v>
      </c>
      <c r="G196" s="258"/>
      <c r="H196" s="260">
        <v>24</v>
      </c>
      <c r="I196" s="261"/>
      <c r="J196" s="258"/>
      <c r="K196" s="258"/>
      <c r="L196" s="262"/>
      <c r="M196" s="263"/>
      <c r="N196" s="264"/>
      <c r="O196" s="264"/>
      <c r="P196" s="264"/>
      <c r="Q196" s="264"/>
      <c r="R196" s="264"/>
      <c r="S196" s="264"/>
      <c r="T196" s="26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6" t="s">
        <v>472</v>
      </c>
      <c r="AU196" s="266" t="s">
        <v>83</v>
      </c>
      <c r="AV196" s="13" t="s">
        <v>87</v>
      </c>
      <c r="AW196" s="13" t="s">
        <v>36</v>
      </c>
      <c r="AX196" s="13" t="s">
        <v>78</v>
      </c>
      <c r="AY196" s="266" t="s">
        <v>132</v>
      </c>
    </row>
    <row r="197" s="13" customFormat="1">
      <c r="A197" s="13"/>
      <c r="B197" s="257"/>
      <c r="C197" s="258"/>
      <c r="D197" s="232" t="s">
        <v>472</v>
      </c>
      <c r="E197" s="267" t="s">
        <v>1</v>
      </c>
      <c r="F197" s="259" t="s">
        <v>653</v>
      </c>
      <c r="G197" s="258"/>
      <c r="H197" s="260">
        <v>34</v>
      </c>
      <c r="I197" s="261"/>
      <c r="J197" s="258"/>
      <c r="K197" s="258"/>
      <c r="L197" s="262"/>
      <c r="M197" s="263"/>
      <c r="N197" s="264"/>
      <c r="O197" s="264"/>
      <c r="P197" s="264"/>
      <c r="Q197" s="264"/>
      <c r="R197" s="264"/>
      <c r="S197" s="264"/>
      <c r="T197" s="26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6" t="s">
        <v>472</v>
      </c>
      <c r="AU197" s="266" t="s">
        <v>83</v>
      </c>
      <c r="AV197" s="13" t="s">
        <v>87</v>
      </c>
      <c r="AW197" s="13" t="s">
        <v>36</v>
      </c>
      <c r="AX197" s="13" t="s">
        <v>78</v>
      </c>
      <c r="AY197" s="266" t="s">
        <v>132</v>
      </c>
    </row>
    <row r="198" s="13" customFormat="1">
      <c r="A198" s="13"/>
      <c r="B198" s="257"/>
      <c r="C198" s="258"/>
      <c r="D198" s="232" t="s">
        <v>472</v>
      </c>
      <c r="E198" s="267" t="s">
        <v>1</v>
      </c>
      <c r="F198" s="259" t="s">
        <v>654</v>
      </c>
      <c r="G198" s="258"/>
      <c r="H198" s="260">
        <v>47</v>
      </c>
      <c r="I198" s="261"/>
      <c r="J198" s="258"/>
      <c r="K198" s="258"/>
      <c r="L198" s="262"/>
      <c r="M198" s="263"/>
      <c r="N198" s="264"/>
      <c r="O198" s="264"/>
      <c r="P198" s="264"/>
      <c r="Q198" s="264"/>
      <c r="R198" s="264"/>
      <c r="S198" s="264"/>
      <c r="T198" s="26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6" t="s">
        <v>472</v>
      </c>
      <c r="AU198" s="266" t="s">
        <v>83</v>
      </c>
      <c r="AV198" s="13" t="s">
        <v>87</v>
      </c>
      <c r="AW198" s="13" t="s">
        <v>36</v>
      </c>
      <c r="AX198" s="13" t="s">
        <v>78</v>
      </c>
      <c r="AY198" s="266" t="s">
        <v>132</v>
      </c>
    </row>
    <row r="199" s="14" customFormat="1">
      <c r="A199" s="14"/>
      <c r="B199" s="268"/>
      <c r="C199" s="269"/>
      <c r="D199" s="232" t="s">
        <v>472</v>
      </c>
      <c r="E199" s="270" t="s">
        <v>1</v>
      </c>
      <c r="F199" s="271" t="s">
        <v>655</v>
      </c>
      <c r="G199" s="269"/>
      <c r="H199" s="272">
        <v>105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8" t="s">
        <v>472</v>
      </c>
      <c r="AU199" s="278" t="s">
        <v>83</v>
      </c>
      <c r="AV199" s="14" t="s">
        <v>93</v>
      </c>
      <c r="AW199" s="14" t="s">
        <v>36</v>
      </c>
      <c r="AX199" s="14" t="s">
        <v>83</v>
      </c>
      <c r="AY199" s="278" t="s">
        <v>132</v>
      </c>
    </row>
    <row r="200" s="2" customFormat="1" ht="24.15" customHeight="1">
      <c r="A200" s="37"/>
      <c r="B200" s="38"/>
      <c r="C200" s="218" t="s">
        <v>416</v>
      </c>
      <c r="D200" s="218" t="s">
        <v>135</v>
      </c>
      <c r="E200" s="219" t="s">
        <v>656</v>
      </c>
      <c r="F200" s="220" t="s">
        <v>657</v>
      </c>
      <c r="G200" s="221" t="s">
        <v>214</v>
      </c>
      <c r="H200" s="222">
        <v>804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43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203</v>
      </c>
      <c r="AT200" s="230" t="s">
        <v>135</v>
      </c>
      <c r="AU200" s="230" t="s">
        <v>83</v>
      </c>
      <c r="AY200" s="16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83</v>
      </c>
      <c r="BK200" s="231">
        <f>ROUND(I200*H200,2)</f>
        <v>0</v>
      </c>
      <c r="BL200" s="16" t="s">
        <v>203</v>
      </c>
      <c r="BM200" s="230" t="s">
        <v>658</v>
      </c>
    </row>
    <row r="201" s="13" customFormat="1">
      <c r="A201" s="13"/>
      <c r="B201" s="257"/>
      <c r="C201" s="258"/>
      <c r="D201" s="232" t="s">
        <v>472</v>
      </c>
      <c r="E201" s="267" t="s">
        <v>1</v>
      </c>
      <c r="F201" s="259" t="s">
        <v>659</v>
      </c>
      <c r="G201" s="258"/>
      <c r="H201" s="260">
        <v>216</v>
      </c>
      <c r="I201" s="261"/>
      <c r="J201" s="258"/>
      <c r="K201" s="258"/>
      <c r="L201" s="262"/>
      <c r="M201" s="263"/>
      <c r="N201" s="264"/>
      <c r="O201" s="264"/>
      <c r="P201" s="264"/>
      <c r="Q201" s="264"/>
      <c r="R201" s="264"/>
      <c r="S201" s="264"/>
      <c r="T201" s="26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6" t="s">
        <v>472</v>
      </c>
      <c r="AU201" s="266" t="s">
        <v>83</v>
      </c>
      <c r="AV201" s="13" t="s">
        <v>87</v>
      </c>
      <c r="AW201" s="13" t="s">
        <v>36</v>
      </c>
      <c r="AX201" s="13" t="s">
        <v>78</v>
      </c>
      <c r="AY201" s="266" t="s">
        <v>132</v>
      </c>
    </row>
    <row r="202" s="13" customFormat="1">
      <c r="A202" s="13"/>
      <c r="B202" s="257"/>
      <c r="C202" s="258"/>
      <c r="D202" s="232" t="s">
        <v>472</v>
      </c>
      <c r="E202" s="267" t="s">
        <v>1</v>
      </c>
      <c r="F202" s="259" t="s">
        <v>660</v>
      </c>
      <c r="G202" s="258"/>
      <c r="H202" s="260">
        <v>306</v>
      </c>
      <c r="I202" s="261"/>
      <c r="J202" s="258"/>
      <c r="K202" s="258"/>
      <c r="L202" s="262"/>
      <c r="M202" s="263"/>
      <c r="N202" s="264"/>
      <c r="O202" s="264"/>
      <c r="P202" s="264"/>
      <c r="Q202" s="264"/>
      <c r="R202" s="264"/>
      <c r="S202" s="264"/>
      <c r="T202" s="26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6" t="s">
        <v>472</v>
      </c>
      <c r="AU202" s="266" t="s">
        <v>83</v>
      </c>
      <c r="AV202" s="13" t="s">
        <v>87</v>
      </c>
      <c r="AW202" s="13" t="s">
        <v>36</v>
      </c>
      <c r="AX202" s="13" t="s">
        <v>78</v>
      </c>
      <c r="AY202" s="266" t="s">
        <v>132</v>
      </c>
    </row>
    <row r="203" s="13" customFormat="1">
      <c r="A203" s="13"/>
      <c r="B203" s="257"/>
      <c r="C203" s="258"/>
      <c r="D203" s="232" t="s">
        <v>472</v>
      </c>
      <c r="E203" s="267" t="s">
        <v>1</v>
      </c>
      <c r="F203" s="259" t="s">
        <v>661</v>
      </c>
      <c r="G203" s="258"/>
      <c r="H203" s="260">
        <v>282</v>
      </c>
      <c r="I203" s="261"/>
      <c r="J203" s="258"/>
      <c r="K203" s="258"/>
      <c r="L203" s="262"/>
      <c r="M203" s="263"/>
      <c r="N203" s="264"/>
      <c r="O203" s="264"/>
      <c r="P203" s="264"/>
      <c r="Q203" s="264"/>
      <c r="R203" s="264"/>
      <c r="S203" s="264"/>
      <c r="T203" s="26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6" t="s">
        <v>472</v>
      </c>
      <c r="AU203" s="266" t="s">
        <v>83</v>
      </c>
      <c r="AV203" s="13" t="s">
        <v>87</v>
      </c>
      <c r="AW203" s="13" t="s">
        <v>36</v>
      </c>
      <c r="AX203" s="13" t="s">
        <v>78</v>
      </c>
      <c r="AY203" s="266" t="s">
        <v>132</v>
      </c>
    </row>
    <row r="204" s="14" customFormat="1">
      <c r="A204" s="14"/>
      <c r="B204" s="268"/>
      <c r="C204" s="269"/>
      <c r="D204" s="232" t="s">
        <v>472</v>
      </c>
      <c r="E204" s="270" t="s">
        <v>1</v>
      </c>
      <c r="F204" s="271" t="s">
        <v>655</v>
      </c>
      <c r="G204" s="269"/>
      <c r="H204" s="272">
        <v>804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8" t="s">
        <v>472</v>
      </c>
      <c r="AU204" s="278" t="s">
        <v>83</v>
      </c>
      <c r="AV204" s="14" t="s">
        <v>93</v>
      </c>
      <c r="AW204" s="14" t="s">
        <v>36</v>
      </c>
      <c r="AX204" s="14" t="s">
        <v>83</v>
      </c>
      <c r="AY204" s="278" t="s">
        <v>132</v>
      </c>
    </row>
    <row r="205" s="2" customFormat="1" ht="21.75" customHeight="1">
      <c r="A205" s="37"/>
      <c r="B205" s="38"/>
      <c r="C205" s="218" t="s">
        <v>420</v>
      </c>
      <c r="D205" s="218" t="s">
        <v>135</v>
      </c>
      <c r="E205" s="219" t="s">
        <v>662</v>
      </c>
      <c r="F205" s="220" t="s">
        <v>663</v>
      </c>
      <c r="G205" s="221" t="s">
        <v>214</v>
      </c>
      <c r="H205" s="222">
        <v>66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43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203</v>
      </c>
      <c r="AT205" s="230" t="s">
        <v>135</v>
      </c>
      <c r="AU205" s="230" t="s">
        <v>83</v>
      </c>
      <c r="AY205" s="16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83</v>
      </c>
      <c r="BK205" s="231">
        <f>ROUND(I205*H205,2)</f>
        <v>0</v>
      </c>
      <c r="BL205" s="16" t="s">
        <v>203</v>
      </c>
      <c r="BM205" s="230" t="s">
        <v>664</v>
      </c>
    </row>
    <row r="206" s="13" customFormat="1">
      <c r="A206" s="13"/>
      <c r="B206" s="257"/>
      <c r="C206" s="258"/>
      <c r="D206" s="232" t="s">
        <v>472</v>
      </c>
      <c r="E206" s="267" t="s">
        <v>1</v>
      </c>
      <c r="F206" s="259" t="s">
        <v>665</v>
      </c>
      <c r="G206" s="258"/>
      <c r="H206" s="260">
        <v>66</v>
      </c>
      <c r="I206" s="261"/>
      <c r="J206" s="258"/>
      <c r="K206" s="258"/>
      <c r="L206" s="262"/>
      <c r="M206" s="263"/>
      <c r="N206" s="264"/>
      <c r="O206" s="264"/>
      <c r="P206" s="264"/>
      <c r="Q206" s="264"/>
      <c r="R206" s="264"/>
      <c r="S206" s="264"/>
      <c r="T206" s="26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6" t="s">
        <v>472</v>
      </c>
      <c r="AU206" s="266" t="s">
        <v>83</v>
      </c>
      <c r="AV206" s="13" t="s">
        <v>87</v>
      </c>
      <c r="AW206" s="13" t="s">
        <v>36</v>
      </c>
      <c r="AX206" s="13" t="s">
        <v>83</v>
      </c>
      <c r="AY206" s="266" t="s">
        <v>132</v>
      </c>
    </row>
    <row r="207" s="2" customFormat="1" ht="24.15" customHeight="1">
      <c r="A207" s="37"/>
      <c r="B207" s="38"/>
      <c r="C207" s="218" t="s">
        <v>425</v>
      </c>
      <c r="D207" s="218" t="s">
        <v>135</v>
      </c>
      <c r="E207" s="219" t="s">
        <v>666</v>
      </c>
      <c r="F207" s="220" t="s">
        <v>667</v>
      </c>
      <c r="G207" s="221" t="s">
        <v>668</v>
      </c>
      <c r="H207" s="222">
        <v>0.11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203</v>
      </c>
      <c r="AT207" s="230" t="s">
        <v>135</v>
      </c>
      <c r="AU207" s="230" t="s">
        <v>83</v>
      </c>
      <c r="AY207" s="16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83</v>
      </c>
      <c r="BK207" s="231">
        <f>ROUND(I207*H207,2)</f>
        <v>0</v>
      </c>
      <c r="BL207" s="16" t="s">
        <v>203</v>
      </c>
      <c r="BM207" s="230" t="s">
        <v>669</v>
      </c>
    </row>
    <row r="208" s="2" customFormat="1" ht="24.15" customHeight="1">
      <c r="A208" s="37"/>
      <c r="B208" s="38"/>
      <c r="C208" s="218" t="s">
        <v>429</v>
      </c>
      <c r="D208" s="218" t="s">
        <v>135</v>
      </c>
      <c r="E208" s="219" t="s">
        <v>670</v>
      </c>
      <c r="F208" s="220" t="s">
        <v>671</v>
      </c>
      <c r="G208" s="221" t="s">
        <v>453</v>
      </c>
      <c r="H208" s="222">
        <v>4.399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203</v>
      </c>
      <c r="AT208" s="230" t="s">
        <v>135</v>
      </c>
      <c r="AU208" s="230" t="s">
        <v>83</v>
      </c>
      <c r="AY208" s="16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83</v>
      </c>
      <c r="BK208" s="231">
        <f>ROUND(I208*H208,2)</f>
        <v>0</v>
      </c>
      <c r="BL208" s="16" t="s">
        <v>203</v>
      </c>
      <c r="BM208" s="230" t="s">
        <v>672</v>
      </c>
    </row>
    <row r="209" s="13" customFormat="1">
      <c r="A209" s="13"/>
      <c r="B209" s="257"/>
      <c r="C209" s="258"/>
      <c r="D209" s="232" t="s">
        <v>472</v>
      </c>
      <c r="E209" s="267" t="s">
        <v>1</v>
      </c>
      <c r="F209" s="259" t="s">
        <v>673</v>
      </c>
      <c r="G209" s="258"/>
      <c r="H209" s="260">
        <v>2.9952000000000001</v>
      </c>
      <c r="I209" s="261"/>
      <c r="J209" s="258"/>
      <c r="K209" s="258"/>
      <c r="L209" s="262"/>
      <c r="M209" s="263"/>
      <c r="N209" s="264"/>
      <c r="O209" s="264"/>
      <c r="P209" s="264"/>
      <c r="Q209" s="264"/>
      <c r="R209" s="264"/>
      <c r="S209" s="264"/>
      <c r="T209" s="26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6" t="s">
        <v>472</v>
      </c>
      <c r="AU209" s="266" t="s">
        <v>83</v>
      </c>
      <c r="AV209" s="13" t="s">
        <v>87</v>
      </c>
      <c r="AW209" s="13" t="s">
        <v>36</v>
      </c>
      <c r="AX209" s="13" t="s">
        <v>78</v>
      </c>
      <c r="AY209" s="266" t="s">
        <v>132</v>
      </c>
    </row>
    <row r="210" s="13" customFormat="1">
      <c r="A210" s="13"/>
      <c r="B210" s="257"/>
      <c r="C210" s="258"/>
      <c r="D210" s="232" t="s">
        <v>472</v>
      </c>
      <c r="E210" s="267" t="s">
        <v>1</v>
      </c>
      <c r="F210" s="259" t="s">
        <v>674</v>
      </c>
      <c r="G210" s="258"/>
      <c r="H210" s="260">
        <v>1.4039999999999999</v>
      </c>
      <c r="I210" s="261"/>
      <c r="J210" s="258"/>
      <c r="K210" s="258"/>
      <c r="L210" s="262"/>
      <c r="M210" s="263"/>
      <c r="N210" s="264"/>
      <c r="O210" s="264"/>
      <c r="P210" s="264"/>
      <c r="Q210" s="264"/>
      <c r="R210" s="264"/>
      <c r="S210" s="264"/>
      <c r="T210" s="26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6" t="s">
        <v>472</v>
      </c>
      <c r="AU210" s="266" t="s">
        <v>83</v>
      </c>
      <c r="AV210" s="13" t="s">
        <v>87</v>
      </c>
      <c r="AW210" s="13" t="s">
        <v>36</v>
      </c>
      <c r="AX210" s="13" t="s">
        <v>78</v>
      </c>
      <c r="AY210" s="266" t="s">
        <v>132</v>
      </c>
    </row>
    <row r="211" s="14" customFormat="1">
      <c r="A211" s="14"/>
      <c r="B211" s="268"/>
      <c r="C211" s="269"/>
      <c r="D211" s="232" t="s">
        <v>472</v>
      </c>
      <c r="E211" s="270" t="s">
        <v>455</v>
      </c>
      <c r="F211" s="271" t="s">
        <v>655</v>
      </c>
      <c r="G211" s="269"/>
      <c r="H211" s="272">
        <v>4.3992000000000004</v>
      </c>
      <c r="I211" s="273"/>
      <c r="J211" s="269"/>
      <c r="K211" s="269"/>
      <c r="L211" s="274"/>
      <c r="M211" s="275"/>
      <c r="N211" s="276"/>
      <c r="O211" s="276"/>
      <c r="P211" s="276"/>
      <c r="Q211" s="276"/>
      <c r="R211" s="276"/>
      <c r="S211" s="276"/>
      <c r="T211" s="27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8" t="s">
        <v>472</v>
      </c>
      <c r="AU211" s="278" t="s">
        <v>83</v>
      </c>
      <c r="AV211" s="14" t="s">
        <v>93</v>
      </c>
      <c r="AW211" s="14" t="s">
        <v>36</v>
      </c>
      <c r="AX211" s="14" t="s">
        <v>83</v>
      </c>
      <c r="AY211" s="278" t="s">
        <v>132</v>
      </c>
    </row>
    <row r="212" s="2" customFormat="1" ht="24.15" customHeight="1">
      <c r="A212" s="37"/>
      <c r="B212" s="38"/>
      <c r="C212" s="218" t="s">
        <v>433</v>
      </c>
      <c r="D212" s="218" t="s">
        <v>135</v>
      </c>
      <c r="E212" s="219" t="s">
        <v>675</v>
      </c>
      <c r="F212" s="220" t="s">
        <v>676</v>
      </c>
      <c r="G212" s="221" t="s">
        <v>453</v>
      </c>
      <c r="H212" s="222">
        <v>1.3200000000000001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43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203</v>
      </c>
      <c r="AT212" s="230" t="s">
        <v>135</v>
      </c>
      <c r="AU212" s="230" t="s">
        <v>83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83</v>
      </c>
      <c r="BK212" s="231">
        <f>ROUND(I212*H212,2)</f>
        <v>0</v>
      </c>
      <c r="BL212" s="16" t="s">
        <v>203</v>
      </c>
      <c r="BM212" s="230" t="s">
        <v>677</v>
      </c>
    </row>
    <row r="213" s="13" customFormat="1">
      <c r="A213" s="13"/>
      <c r="B213" s="257"/>
      <c r="C213" s="258"/>
      <c r="D213" s="232" t="s">
        <v>472</v>
      </c>
      <c r="E213" s="267" t="s">
        <v>1</v>
      </c>
      <c r="F213" s="259" t="s">
        <v>678</v>
      </c>
      <c r="G213" s="258"/>
      <c r="H213" s="260">
        <v>1.31976</v>
      </c>
      <c r="I213" s="261"/>
      <c r="J213" s="258"/>
      <c r="K213" s="258"/>
      <c r="L213" s="262"/>
      <c r="M213" s="263"/>
      <c r="N213" s="264"/>
      <c r="O213" s="264"/>
      <c r="P213" s="264"/>
      <c r="Q213" s="264"/>
      <c r="R213" s="264"/>
      <c r="S213" s="264"/>
      <c r="T213" s="26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6" t="s">
        <v>472</v>
      </c>
      <c r="AU213" s="266" t="s">
        <v>83</v>
      </c>
      <c r="AV213" s="13" t="s">
        <v>87</v>
      </c>
      <c r="AW213" s="13" t="s">
        <v>36</v>
      </c>
      <c r="AX213" s="13" t="s">
        <v>83</v>
      </c>
      <c r="AY213" s="266" t="s">
        <v>132</v>
      </c>
    </row>
    <row r="214" s="2" customFormat="1" ht="24.15" customHeight="1">
      <c r="A214" s="37"/>
      <c r="B214" s="38"/>
      <c r="C214" s="218" t="s">
        <v>203</v>
      </c>
      <c r="D214" s="218" t="s">
        <v>135</v>
      </c>
      <c r="E214" s="219" t="s">
        <v>679</v>
      </c>
      <c r="F214" s="220" t="s">
        <v>680</v>
      </c>
      <c r="G214" s="221" t="s">
        <v>214</v>
      </c>
      <c r="H214" s="222">
        <v>55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43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203</v>
      </c>
      <c r="AT214" s="230" t="s">
        <v>135</v>
      </c>
      <c r="AU214" s="230" t="s">
        <v>83</v>
      </c>
      <c r="AY214" s="16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83</v>
      </c>
      <c r="BK214" s="231">
        <f>ROUND(I214*H214,2)</f>
        <v>0</v>
      </c>
      <c r="BL214" s="16" t="s">
        <v>203</v>
      </c>
      <c r="BM214" s="230" t="s">
        <v>681</v>
      </c>
    </row>
    <row r="215" s="13" customFormat="1">
      <c r="A215" s="13"/>
      <c r="B215" s="257"/>
      <c r="C215" s="258"/>
      <c r="D215" s="232" t="s">
        <v>472</v>
      </c>
      <c r="E215" s="267" t="s">
        <v>443</v>
      </c>
      <c r="F215" s="259" t="s">
        <v>399</v>
      </c>
      <c r="G215" s="258"/>
      <c r="H215" s="260">
        <v>55</v>
      </c>
      <c r="I215" s="261"/>
      <c r="J215" s="258"/>
      <c r="K215" s="258"/>
      <c r="L215" s="262"/>
      <c r="M215" s="263"/>
      <c r="N215" s="264"/>
      <c r="O215" s="264"/>
      <c r="P215" s="264"/>
      <c r="Q215" s="264"/>
      <c r="R215" s="264"/>
      <c r="S215" s="264"/>
      <c r="T215" s="26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6" t="s">
        <v>472</v>
      </c>
      <c r="AU215" s="266" t="s">
        <v>83</v>
      </c>
      <c r="AV215" s="13" t="s">
        <v>87</v>
      </c>
      <c r="AW215" s="13" t="s">
        <v>36</v>
      </c>
      <c r="AX215" s="13" t="s">
        <v>83</v>
      </c>
      <c r="AY215" s="266" t="s">
        <v>132</v>
      </c>
    </row>
    <row r="216" s="2" customFormat="1" ht="24.15" customHeight="1">
      <c r="A216" s="37"/>
      <c r="B216" s="38"/>
      <c r="C216" s="218" t="s">
        <v>682</v>
      </c>
      <c r="D216" s="218" t="s">
        <v>135</v>
      </c>
      <c r="E216" s="219" t="s">
        <v>683</v>
      </c>
      <c r="F216" s="220" t="s">
        <v>684</v>
      </c>
      <c r="G216" s="221" t="s">
        <v>214</v>
      </c>
      <c r="H216" s="222">
        <v>2.5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43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203</v>
      </c>
      <c r="AT216" s="230" t="s">
        <v>135</v>
      </c>
      <c r="AU216" s="230" t="s">
        <v>83</v>
      </c>
      <c r="AY216" s="16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83</v>
      </c>
      <c r="BK216" s="231">
        <f>ROUND(I216*H216,2)</f>
        <v>0</v>
      </c>
      <c r="BL216" s="16" t="s">
        <v>203</v>
      </c>
      <c r="BM216" s="230" t="s">
        <v>685</v>
      </c>
    </row>
    <row r="217" s="13" customFormat="1">
      <c r="A217" s="13"/>
      <c r="B217" s="257"/>
      <c r="C217" s="258"/>
      <c r="D217" s="232" t="s">
        <v>472</v>
      </c>
      <c r="E217" s="267" t="s">
        <v>448</v>
      </c>
      <c r="F217" s="259" t="s">
        <v>450</v>
      </c>
      <c r="G217" s="258"/>
      <c r="H217" s="260">
        <v>2.5</v>
      </c>
      <c r="I217" s="261"/>
      <c r="J217" s="258"/>
      <c r="K217" s="258"/>
      <c r="L217" s="262"/>
      <c r="M217" s="263"/>
      <c r="N217" s="264"/>
      <c r="O217" s="264"/>
      <c r="P217" s="264"/>
      <c r="Q217" s="264"/>
      <c r="R217" s="264"/>
      <c r="S217" s="264"/>
      <c r="T217" s="26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6" t="s">
        <v>472</v>
      </c>
      <c r="AU217" s="266" t="s">
        <v>83</v>
      </c>
      <c r="AV217" s="13" t="s">
        <v>87</v>
      </c>
      <c r="AW217" s="13" t="s">
        <v>36</v>
      </c>
      <c r="AX217" s="13" t="s">
        <v>83</v>
      </c>
      <c r="AY217" s="266" t="s">
        <v>132</v>
      </c>
    </row>
    <row r="218" s="2" customFormat="1" ht="24.15" customHeight="1">
      <c r="A218" s="37"/>
      <c r="B218" s="38"/>
      <c r="C218" s="218" t="s">
        <v>686</v>
      </c>
      <c r="D218" s="218" t="s">
        <v>135</v>
      </c>
      <c r="E218" s="219" t="s">
        <v>687</v>
      </c>
      <c r="F218" s="220" t="s">
        <v>688</v>
      </c>
      <c r="G218" s="221" t="s">
        <v>214</v>
      </c>
      <c r="H218" s="222">
        <v>16.5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43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203</v>
      </c>
      <c r="AT218" s="230" t="s">
        <v>135</v>
      </c>
      <c r="AU218" s="230" t="s">
        <v>83</v>
      </c>
      <c r="AY218" s="16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83</v>
      </c>
      <c r="BK218" s="231">
        <f>ROUND(I218*H218,2)</f>
        <v>0</v>
      </c>
      <c r="BL218" s="16" t="s">
        <v>203</v>
      </c>
      <c r="BM218" s="230" t="s">
        <v>689</v>
      </c>
    </row>
    <row r="219" s="13" customFormat="1">
      <c r="A219" s="13"/>
      <c r="B219" s="257"/>
      <c r="C219" s="258"/>
      <c r="D219" s="232" t="s">
        <v>472</v>
      </c>
      <c r="E219" s="267" t="s">
        <v>445</v>
      </c>
      <c r="F219" s="259" t="s">
        <v>447</v>
      </c>
      <c r="G219" s="258"/>
      <c r="H219" s="260">
        <v>16.5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6" t="s">
        <v>472</v>
      </c>
      <c r="AU219" s="266" t="s">
        <v>83</v>
      </c>
      <c r="AV219" s="13" t="s">
        <v>87</v>
      </c>
      <c r="AW219" s="13" t="s">
        <v>36</v>
      </c>
      <c r="AX219" s="13" t="s">
        <v>83</v>
      </c>
      <c r="AY219" s="266" t="s">
        <v>132</v>
      </c>
    </row>
    <row r="220" s="2" customFormat="1" ht="24.15" customHeight="1">
      <c r="A220" s="37"/>
      <c r="B220" s="38"/>
      <c r="C220" s="218" t="s">
        <v>690</v>
      </c>
      <c r="D220" s="218" t="s">
        <v>135</v>
      </c>
      <c r="E220" s="219" t="s">
        <v>691</v>
      </c>
      <c r="F220" s="220" t="s">
        <v>692</v>
      </c>
      <c r="G220" s="221" t="s">
        <v>214</v>
      </c>
      <c r="H220" s="222">
        <v>55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43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203</v>
      </c>
      <c r="AT220" s="230" t="s">
        <v>135</v>
      </c>
      <c r="AU220" s="230" t="s">
        <v>83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83</v>
      </c>
      <c r="BK220" s="231">
        <f>ROUND(I220*H220,2)</f>
        <v>0</v>
      </c>
      <c r="BL220" s="16" t="s">
        <v>203</v>
      </c>
      <c r="BM220" s="230" t="s">
        <v>693</v>
      </c>
    </row>
    <row r="221" s="2" customFormat="1" ht="24.15" customHeight="1">
      <c r="A221" s="37"/>
      <c r="B221" s="38"/>
      <c r="C221" s="218" t="s">
        <v>694</v>
      </c>
      <c r="D221" s="218" t="s">
        <v>135</v>
      </c>
      <c r="E221" s="219" t="s">
        <v>695</v>
      </c>
      <c r="F221" s="220" t="s">
        <v>696</v>
      </c>
      <c r="G221" s="221" t="s">
        <v>214</v>
      </c>
      <c r="H221" s="222">
        <v>2.5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203</v>
      </c>
      <c r="AT221" s="230" t="s">
        <v>135</v>
      </c>
      <c r="AU221" s="230" t="s">
        <v>83</v>
      </c>
      <c r="AY221" s="16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83</v>
      </c>
      <c r="BK221" s="231">
        <f>ROUND(I221*H221,2)</f>
        <v>0</v>
      </c>
      <c r="BL221" s="16" t="s">
        <v>203</v>
      </c>
      <c r="BM221" s="230" t="s">
        <v>697</v>
      </c>
    </row>
    <row r="222" s="2" customFormat="1" ht="24.15" customHeight="1">
      <c r="A222" s="37"/>
      <c r="B222" s="38"/>
      <c r="C222" s="218" t="s">
        <v>698</v>
      </c>
      <c r="D222" s="218" t="s">
        <v>135</v>
      </c>
      <c r="E222" s="219" t="s">
        <v>699</v>
      </c>
      <c r="F222" s="220" t="s">
        <v>700</v>
      </c>
      <c r="G222" s="221" t="s">
        <v>214</v>
      </c>
      <c r="H222" s="222">
        <v>16.5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203</v>
      </c>
      <c r="AT222" s="230" t="s">
        <v>135</v>
      </c>
      <c r="AU222" s="230" t="s">
        <v>83</v>
      </c>
      <c r="AY222" s="16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83</v>
      </c>
      <c r="BK222" s="231">
        <f>ROUND(I222*H222,2)</f>
        <v>0</v>
      </c>
      <c r="BL222" s="16" t="s">
        <v>203</v>
      </c>
      <c r="BM222" s="230" t="s">
        <v>701</v>
      </c>
    </row>
    <row r="223" s="2" customFormat="1" ht="24.15" customHeight="1">
      <c r="A223" s="37"/>
      <c r="B223" s="38"/>
      <c r="C223" s="218" t="s">
        <v>702</v>
      </c>
      <c r="D223" s="218" t="s">
        <v>135</v>
      </c>
      <c r="E223" s="219" t="s">
        <v>703</v>
      </c>
      <c r="F223" s="220" t="s">
        <v>704</v>
      </c>
      <c r="G223" s="221" t="s">
        <v>214</v>
      </c>
      <c r="H223" s="222">
        <v>55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43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203</v>
      </c>
      <c r="AT223" s="230" t="s">
        <v>135</v>
      </c>
      <c r="AU223" s="230" t="s">
        <v>83</v>
      </c>
      <c r="AY223" s="16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83</v>
      </c>
      <c r="BK223" s="231">
        <f>ROUND(I223*H223,2)</f>
        <v>0</v>
      </c>
      <c r="BL223" s="16" t="s">
        <v>203</v>
      </c>
      <c r="BM223" s="230" t="s">
        <v>705</v>
      </c>
    </row>
    <row r="224" s="2" customFormat="1" ht="24.15" customHeight="1">
      <c r="A224" s="37"/>
      <c r="B224" s="38"/>
      <c r="C224" s="218" t="s">
        <v>706</v>
      </c>
      <c r="D224" s="218" t="s">
        <v>135</v>
      </c>
      <c r="E224" s="219" t="s">
        <v>707</v>
      </c>
      <c r="F224" s="220" t="s">
        <v>708</v>
      </c>
      <c r="G224" s="221" t="s">
        <v>214</v>
      </c>
      <c r="H224" s="222">
        <v>2.5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43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203</v>
      </c>
      <c r="AT224" s="230" t="s">
        <v>135</v>
      </c>
      <c r="AU224" s="230" t="s">
        <v>83</v>
      </c>
      <c r="AY224" s="16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83</v>
      </c>
      <c r="BK224" s="231">
        <f>ROUND(I224*H224,2)</f>
        <v>0</v>
      </c>
      <c r="BL224" s="16" t="s">
        <v>203</v>
      </c>
      <c r="BM224" s="230" t="s">
        <v>709</v>
      </c>
    </row>
    <row r="225" s="2" customFormat="1" ht="24.15" customHeight="1">
      <c r="A225" s="37"/>
      <c r="B225" s="38"/>
      <c r="C225" s="218" t="s">
        <v>710</v>
      </c>
      <c r="D225" s="218" t="s">
        <v>135</v>
      </c>
      <c r="E225" s="219" t="s">
        <v>711</v>
      </c>
      <c r="F225" s="220" t="s">
        <v>712</v>
      </c>
      <c r="G225" s="221" t="s">
        <v>214</v>
      </c>
      <c r="H225" s="222">
        <v>16.5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43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203</v>
      </c>
      <c r="AT225" s="230" t="s">
        <v>135</v>
      </c>
      <c r="AU225" s="230" t="s">
        <v>83</v>
      </c>
      <c r="AY225" s="16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83</v>
      </c>
      <c r="BK225" s="231">
        <f>ROUND(I225*H225,2)</f>
        <v>0</v>
      </c>
      <c r="BL225" s="16" t="s">
        <v>203</v>
      </c>
      <c r="BM225" s="230" t="s">
        <v>713</v>
      </c>
    </row>
    <row r="226" s="2" customFormat="1" ht="37.8" customHeight="1">
      <c r="A226" s="37"/>
      <c r="B226" s="38"/>
      <c r="C226" s="218" t="s">
        <v>714</v>
      </c>
      <c r="D226" s="218" t="s">
        <v>135</v>
      </c>
      <c r="E226" s="219" t="s">
        <v>715</v>
      </c>
      <c r="F226" s="220" t="s">
        <v>716</v>
      </c>
      <c r="G226" s="221" t="s">
        <v>453</v>
      </c>
      <c r="H226" s="222">
        <v>9.6289999999999996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203</v>
      </c>
      <c r="AT226" s="230" t="s">
        <v>135</v>
      </c>
      <c r="AU226" s="230" t="s">
        <v>83</v>
      </c>
      <c r="AY226" s="16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83</v>
      </c>
      <c r="BK226" s="231">
        <f>ROUND(I226*H226,2)</f>
        <v>0</v>
      </c>
      <c r="BL226" s="16" t="s">
        <v>203</v>
      </c>
      <c r="BM226" s="230" t="s">
        <v>717</v>
      </c>
    </row>
    <row r="227" s="13" customFormat="1">
      <c r="A227" s="13"/>
      <c r="B227" s="257"/>
      <c r="C227" s="258"/>
      <c r="D227" s="232" t="s">
        <v>472</v>
      </c>
      <c r="E227" s="267" t="s">
        <v>1</v>
      </c>
      <c r="F227" s="259" t="s">
        <v>718</v>
      </c>
      <c r="G227" s="258"/>
      <c r="H227" s="260">
        <v>2.3039999999999998</v>
      </c>
      <c r="I227" s="261"/>
      <c r="J227" s="258"/>
      <c r="K227" s="258"/>
      <c r="L227" s="262"/>
      <c r="M227" s="263"/>
      <c r="N227" s="264"/>
      <c r="O227" s="264"/>
      <c r="P227" s="264"/>
      <c r="Q227" s="264"/>
      <c r="R227" s="264"/>
      <c r="S227" s="264"/>
      <c r="T227" s="26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6" t="s">
        <v>472</v>
      </c>
      <c r="AU227" s="266" t="s">
        <v>83</v>
      </c>
      <c r="AV227" s="13" t="s">
        <v>87</v>
      </c>
      <c r="AW227" s="13" t="s">
        <v>36</v>
      </c>
      <c r="AX227" s="13" t="s">
        <v>78</v>
      </c>
      <c r="AY227" s="266" t="s">
        <v>132</v>
      </c>
    </row>
    <row r="228" s="13" customFormat="1">
      <c r="A228" s="13"/>
      <c r="B228" s="257"/>
      <c r="C228" s="258"/>
      <c r="D228" s="232" t="s">
        <v>472</v>
      </c>
      <c r="E228" s="267" t="s">
        <v>1</v>
      </c>
      <c r="F228" s="259" t="s">
        <v>719</v>
      </c>
      <c r="G228" s="258"/>
      <c r="H228" s="260">
        <v>1.0800000000000001</v>
      </c>
      <c r="I228" s="261"/>
      <c r="J228" s="258"/>
      <c r="K228" s="258"/>
      <c r="L228" s="262"/>
      <c r="M228" s="263"/>
      <c r="N228" s="264"/>
      <c r="O228" s="264"/>
      <c r="P228" s="264"/>
      <c r="Q228" s="264"/>
      <c r="R228" s="264"/>
      <c r="S228" s="264"/>
      <c r="T228" s="26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6" t="s">
        <v>472</v>
      </c>
      <c r="AU228" s="266" t="s">
        <v>83</v>
      </c>
      <c r="AV228" s="13" t="s">
        <v>87</v>
      </c>
      <c r="AW228" s="13" t="s">
        <v>36</v>
      </c>
      <c r="AX228" s="13" t="s">
        <v>78</v>
      </c>
      <c r="AY228" s="266" t="s">
        <v>132</v>
      </c>
    </row>
    <row r="229" s="13" customFormat="1">
      <c r="A229" s="13"/>
      <c r="B229" s="257"/>
      <c r="C229" s="258"/>
      <c r="D229" s="232" t="s">
        <v>472</v>
      </c>
      <c r="E229" s="267" t="s">
        <v>1</v>
      </c>
      <c r="F229" s="259" t="s">
        <v>720</v>
      </c>
      <c r="G229" s="258"/>
      <c r="H229" s="260">
        <v>3.8500000000000001</v>
      </c>
      <c r="I229" s="261"/>
      <c r="J229" s="258"/>
      <c r="K229" s="258"/>
      <c r="L229" s="262"/>
      <c r="M229" s="263"/>
      <c r="N229" s="264"/>
      <c r="O229" s="264"/>
      <c r="P229" s="264"/>
      <c r="Q229" s="264"/>
      <c r="R229" s="264"/>
      <c r="S229" s="264"/>
      <c r="T229" s="26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6" t="s">
        <v>472</v>
      </c>
      <c r="AU229" s="266" t="s">
        <v>83</v>
      </c>
      <c r="AV229" s="13" t="s">
        <v>87</v>
      </c>
      <c r="AW229" s="13" t="s">
        <v>36</v>
      </c>
      <c r="AX229" s="13" t="s">
        <v>78</v>
      </c>
      <c r="AY229" s="266" t="s">
        <v>132</v>
      </c>
    </row>
    <row r="230" s="13" customFormat="1">
      <c r="A230" s="13"/>
      <c r="B230" s="257"/>
      <c r="C230" s="258"/>
      <c r="D230" s="232" t="s">
        <v>472</v>
      </c>
      <c r="E230" s="267" t="s">
        <v>1</v>
      </c>
      <c r="F230" s="259" t="s">
        <v>721</v>
      </c>
      <c r="G230" s="258"/>
      <c r="H230" s="260">
        <v>0.25</v>
      </c>
      <c r="I230" s="261"/>
      <c r="J230" s="258"/>
      <c r="K230" s="258"/>
      <c r="L230" s="262"/>
      <c r="M230" s="263"/>
      <c r="N230" s="264"/>
      <c r="O230" s="264"/>
      <c r="P230" s="264"/>
      <c r="Q230" s="264"/>
      <c r="R230" s="264"/>
      <c r="S230" s="264"/>
      <c r="T230" s="26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6" t="s">
        <v>472</v>
      </c>
      <c r="AU230" s="266" t="s">
        <v>83</v>
      </c>
      <c r="AV230" s="13" t="s">
        <v>87</v>
      </c>
      <c r="AW230" s="13" t="s">
        <v>36</v>
      </c>
      <c r="AX230" s="13" t="s">
        <v>78</v>
      </c>
      <c r="AY230" s="266" t="s">
        <v>132</v>
      </c>
    </row>
    <row r="231" s="13" customFormat="1">
      <c r="A231" s="13"/>
      <c r="B231" s="257"/>
      <c r="C231" s="258"/>
      <c r="D231" s="232" t="s">
        <v>472</v>
      </c>
      <c r="E231" s="267" t="s">
        <v>1</v>
      </c>
      <c r="F231" s="259" t="s">
        <v>722</v>
      </c>
      <c r="G231" s="258"/>
      <c r="H231" s="260">
        <v>2.145</v>
      </c>
      <c r="I231" s="261"/>
      <c r="J231" s="258"/>
      <c r="K231" s="258"/>
      <c r="L231" s="262"/>
      <c r="M231" s="263"/>
      <c r="N231" s="264"/>
      <c r="O231" s="264"/>
      <c r="P231" s="264"/>
      <c r="Q231" s="264"/>
      <c r="R231" s="264"/>
      <c r="S231" s="264"/>
      <c r="T231" s="26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6" t="s">
        <v>472</v>
      </c>
      <c r="AU231" s="266" t="s">
        <v>83</v>
      </c>
      <c r="AV231" s="13" t="s">
        <v>87</v>
      </c>
      <c r="AW231" s="13" t="s">
        <v>36</v>
      </c>
      <c r="AX231" s="13" t="s">
        <v>78</v>
      </c>
      <c r="AY231" s="266" t="s">
        <v>132</v>
      </c>
    </row>
    <row r="232" s="14" customFormat="1">
      <c r="A232" s="14"/>
      <c r="B232" s="268"/>
      <c r="C232" s="269"/>
      <c r="D232" s="232" t="s">
        <v>472</v>
      </c>
      <c r="E232" s="270" t="s">
        <v>451</v>
      </c>
      <c r="F232" s="271" t="s">
        <v>655</v>
      </c>
      <c r="G232" s="269"/>
      <c r="H232" s="272">
        <v>9.6289999999999996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8" t="s">
        <v>472</v>
      </c>
      <c r="AU232" s="278" t="s">
        <v>83</v>
      </c>
      <c r="AV232" s="14" t="s">
        <v>93</v>
      </c>
      <c r="AW232" s="14" t="s">
        <v>36</v>
      </c>
      <c r="AX232" s="14" t="s">
        <v>83</v>
      </c>
      <c r="AY232" s="278" t="s">
        <v>132</v>
      </c>
    </row>
    <row r="233" s="2" customFormat="1" ht="37.8" customHeight="1">
      <c r="A233" s="37"/>
      <c r="B233" s="38"/>
      <c r="C233" s="218" t="s">
        <v>723</v>
      </c>
      <c r="D233" s="218" t="s">
        <v>135</v>
      </c>
      <c r="E233" s="219" t="s">
        <v>724</v>
      </c>
      <c r="F233" s="220" t="s">
        <v>725</v>
      </c>
      <c r="G233" s="221" t="s">
        <v>453</v>
      </c>
      <c r="H233" s="222">
        <v>86.661000000000001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203</v>
      </c>
      <c r="AT233" s="230" t="s">
        <v>135</v>
      </c>
      <c r="AU233" s="230" t="s">
        <v>83</v>
      </c>
      <c r="AY233" s="16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83</v>
      </c>
      <c r="BK233" s="231">
        <f>ROUND(I233*H233,2)</f>
        <v>0</v>
      </c>
      <c r="BL233" s="16" t="s">
        <v>203</v>
      </c>
      <c r="BM233" s="230" t="s">
        <v>726</v>
      </c>
    </row>
    <row r="234" s="13" customFormat="1">
      <c r="A234" s="13"/>
      <c r="B234" s="257"/>
      <c r="C234" s="258"/>
      <c r="D234" s="232" t="s">
        <v>472</v>
      </c>
      <c r="E234" s="267" t="s">
        <v>1</v>
      </c>
      <c r="F234" s="259" t="s">
        <v>727</v>
      </c>
      <c r="G234" s="258"/>
      <c r="H234" s="260">
        <v>86.661000000000001</v>
      </c>
      <c r="I234" s="261"/>
      <c r="J234" s="258"/>
      <c r="K234" s="258"/>
      <c r="L234" s="262"/>
      <c r="M234" s="263"/>
      <c r="N234" s="264"/>
      <c r="O234" s="264"/>
      <c r="P234" s="264"/>
      <c r="Q234" s="264"/>
      <c r="R234" s="264"/>
      <c r="S234" s="264"/>
      <c r="T234" s="26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6" t="s">
        <v>472</v>
      </c>
      <c r="AU234" s="266" t="s">
        <v>83</v>
      </c>
      <c r="AV234" s="13" t="s">
        <v>87</v>
      </c>
      <c r="AW234" s="13" t="s">
        <v>36</v>
      </c>
      <c r="AX234" s="13" t="s">
        <v>83</v>
      </c>
      <c r="AY234" s="266" t="s">
        <v>132</v>
      </c>
    </row>
    <row r="235" s="2" customFormat="1" ht="16.5" customHeight="1">
      <c r="A235" s="37"/>
      <c r="B235" s="38"/>
      <c r="C235" s="218" t="s">
        <v>728</v>
      </c>
      <c r="D235" s="218" t="s">
        <v>135</v>
      </c>
      <c r="E235" s="219" t="s">
        <v>729</v>
      </c>
      <c r="F235" s="220" t="s">
        <v>730</v>
      </c>
      <c r="G235" s="221" t="s">
        <v>453</v>
      </c>
      <c r="H235" s="222">
        <v>9.6289999999999996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203</v>
      </c>
      <c r="AT235" s="230" t="s">
        <v>135</v>
      </c>
      <c r="AU235" s="230" t="s">
        <v>83</v>
      </c>
      <c r="AY235" s="16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83</v>
      </c>
      <c r="BK235" s="231">
        <f>ROUND(I235*H235,2)</f>
        <v>0</v>
      </c>
      <c r="BL235" s="16" t="s">
        <v>203</v>
      </c>
      <c r="BM235" s="230" t="s">
        <v>731</v>
      </c>
    </row>
    <row r="236" s="13" customFormat="1">
      <c r="A236" s="13"/>
      <c r="B236" s="257"/>
      <c r="C236" s="258"/>
      <c r="D236" s="232" t="s">
        <v>472</v>
      </c>
      <c r="E236" s="267" t="s">
        <v>1</v>
      </c>
      <c r="F236" s="259" t="s">
        <v>451</v>
      </c>
      <c r="G236" s="258"/>
      <c r="H236" s="260">
        <v>9.6289999999999996</v>
      </c>
      <c r="I236" s="261"/>
      <c r="J236" s="258"/>
      <c r="K236" s="258"/>
      <c r="L236" s="262"/>
      <c r="M236" s="263"/>
      <c r="N236" s="264"/>
      <c r="O236" s="264"/>
      <c r="P236" s="264"/>
      <c r="Q236" s="264"/>
      <c r="R236" s="264"/>
      <c r="S236" s="264"/>
      <c r="T236" s="26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6" t="s">
        <v>472</v>
      </c>
      <c r="AU236" s="266" t="s">
        <v>83</v>
      </c>
      <c r="AV236" s="13" t="s">
        <v>87</v>
      </c>
      <c r="AW236" s="13" t="s">
        <v>36</v>
      </c>
      <c r="AX236" s="13" t="s">
        <v>83</v>
      </c>
      <c r="AY236" s="266" t="s">
        <v>132</v>
      </c>
    </row>
    <row r="237" s="2" customFormat="1" ht="33" customHeight="1">
      <c r="A237" s="37"/>
      <c r="B237" s="38"/>
      <c r="C237" s="218" t="s">
        <v>732</v>
      </c>
      <c r="D237" s="218" t="s">
        <v>135</v>
      </c>
      <c r="E237" s="219" t="s">
        <v>733</v>
      </c>
      <c r="F237" s="220" t="s">
        <v>734</v>
      </c>
      <c r="G237" s="221" t="s">
        <v>735</v>
      </c>
      <c r="H237" s="222">
        <v>17.332000000000001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43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203</v>
      </c>
      <c r="AT237" s="230" t="s">
        <v>135</v>
      </c>
      <c r="AU237" s="230" t="s">
        <v>83</v>
      </c>
      <c r="AY237" s="16" t="s">
        <v>132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83</v>
      </c>
      <c r="BK237" s="231">
        <f>ROUND(I237*H237,2)</f>
        <v>0</v>
      </c>
      <c r="BL237" s="16" t="s">
        <v>203</v>
      </c>
      <c r="BM237" s="230" t="s">
        <v>736</v>
      </c>
    </row>
    <row r="238" s="13" customFormat="1">
      <c r="A238" s="13"/>
      <c r="B238" s="257"/>
      <c r="C238" s="258"/>
      <c r="D238" s="232" t="s">
        <v>472</v>
      </c>
      <c r="E238" s="267" t="s">
        <v>1</v>
      </c>
      <c r="F238" s="259" t="s">
        <v>737</v>
      </c>
      <c r="G238" s="258"/>
      <c r="H238" s="260">
        <v>17.3322</v>
      </c>
      <c r="I238" s="261"/>
      <c r="J238" s="258"/>
      <c r="K238" s="258"/>
      <c r="L238" s="262"/>
      <c r="M238" s="279"/>
      <c r="N238" s="280"/>
      <c r="O238" s="280"/>
      <c r="P238" s="280"/>
      <c r="Q238" s="280"/>
      <c r="R238" s="280"/>
      <c r="S238" s="280"/>
      <c r="T238" s="28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6" t="s">
        <v>472</v>
      </c>
      <c r="AU238" s="266" t="s">
        <v>83</v>
      </c>
      <c r="AV238" s="13" t="s">
        <v>87</v>
      </c>
      <c r="AW238" s="13" t="s">
        <v>36</v>
      </c>
      <c r="AX238" s="13" t="s">
        <v>83</v>
      </c>
      <c r="AY238" s="266" t="s">
        <v>132</v>
      </c>
    </row>
    <row r="239" s="2" customFormat="1" ht="6.96" customHeight="1">
      <c r="A239" s="37"/>
      <c r="B239" s="65"/>
      <c r="C239" s="66"/>
      <c r="D239" s="66"/>
      <c r="E239" s="66"/>
      <c r="F239" s="66"/>
      <c r="G239" s="66"/>
      <c r="H239" s="66"/>
      <c r="I239" s="66"/>
      <c r="J239" s="66"/>
      <c r="K239" s="66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jr6Dj+1c7Dspkl+VPFBOJnHSD+nLgd8NQENEWNfxbvBUVr9SOkRhCVqYYxGl9X4+4fqHzRepQmmE7B5lxmdHwQ==" hashValue="j6jEAZu8bX52/3qe/8PTp6N9QeQXdIJYnkMhcodDSrP7vBiUOng76Gju+vT2IXvVB/Ocu02bqrqB0h9Wpe6rsw==" algorithmName="SHA-512" password="C43E"/>
  <autoFilter ref="C121:K2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  <c r="AZ2" s="256" t="s">
        <v>738</v>
      </c>
      <c r="BA2" s="256" t="s">
        <v>739</v>
      </c>
      <c r="BB2" s="256" t="s">
        <v>453</v>
      </c>
      <c r="BC2" s="256" t="s">
        <v>740</v>
      </c>
      <c r="BD2" s="25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250217_PDPS_Koldinova - Dukelská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741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35</v>
      </c>
      <c r="G12" s="37"/>
      <c r="H12" s="37"/>
      <c r="I12" s="139" t="s">
        <v>22</v>
      </c>
      <c r="J12" s="143" t="str">
        <f>'Rekapitulace stavby'!AN8</f>
        <v>8. 4. 2024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00255661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Klatovy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25680595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SWARCO Traffic CZ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ROUND((SUM(BE119:BE154)),  2)</f>
        <v>0</v>
      </c>
      <c r="G33" s="37"/>
      <c r="H33" s="37"/>
      <c r="I33" s="154">
        <v>0.20999999999999999</v>
      </c>
      <c r="J33" s="153">
        <f>ROUND(((SUM(BE119:BE154))*I33),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ROUND((SUM(BF119:BF154)),  2)</f>
        <v>0</v>
      </c>
      <c r="G34" s="37"/>
      <c r="H34" s="37"/>
      <c r="I34" s="154">
        <v>0.12</v>
      </c>
      <c r="J34" s="153">
        <f>ROUND(((SUM(BF119:BF154))*I34),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ROUND((SUM(BG119:BG154)),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ROUND((SUM(BH119:BH154)),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ROUND((SUM(BI119:BI154)),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250217_PDPS_Koldinova - Dukelská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Demontáže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Klatovy</v>
      </c>
      <c r="G91" s="39"/>
      <c r="H91" s="39"/>
      <c r="I91" s="31" t="s">
        <v>31</v>
      </c>
      <c r="J91" s="35" t="str">
        <f>E21</f>
        <v>SWARCO Traffic CZ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742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192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193</v>
      </c>
      <c r="E99" s="187"/>
      <c r="F99" s="187"/>
      <c r="G99" s="187"/>
      <c r="H99" s="187"/>
      <c r="I99" s="187"/>
      <c r="J99" s="188">
        <f>J125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250217_PDPS_Koldinova - Dukelská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4 - Demontáže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8. 4. 2024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Město Klatovy</v>
      </c>
      <c r="G115" s="39"/>
      <c r="H115" s="39"/>
      <c r="I115" s="31" t="s">
        <v>31</v>
      </c>
      <c r="J115" s="35" t="str">
        <f>E21</f>
        <v>SWARCO Traffic CZ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29</v>
      </c>
      <c r="D116" s="39"/>
      <c r="E116" s="39"/>
      <c r="F116" s="26" t="str">
        <f>IF(E18="","",E18)</f>
        <v>Vyplň údaj</v>
      </c>
      <c r="G116" s="39"/>
      <c r="H116" s="39"/>
      <c r="I116" s="31" t="s">
        <v>34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117</v>
      </c>
      <c r="D118" s="193" t="s">
        <v>63</v>
      </c>
      <c r="E118" s="193" t="s">
        <v>59</v>
      </c>
      <c r="F118" s="193" t="s">
        <v>60</v>
      </c>
      <c r="G118" s="193" t="s">
        <v>118</v>
      </c>
      <c r="H118" s="193" t="s">
        <v>119</v>
      </c>
      <c r="I118" s="193" t="s">
        <v>120</v>
      </c>
      <c r="J118" s="194" t="s">
        <v>107</v>
      </c>
      <c r="K118" s="195" t="s">
        <v>121</v>
      </c>
      <c r="L118" s="196"/>
      <c r="M118" s="99" t="s">
        <v>1</v>
      </c>
      <c r="N118" s="100" t="s">
        <v>42</v>
      </c>
      <c r="O118" s="100" t="s">
        <v>122</v>
      </c>
      <c r="P118" s="100" t="s">
        <v>123</v>
      </c>
      <c r="Q118" s="100" t="s">
        <v>124</v>
      </c>
      <c r="R118" s="100" t="s">
        <v>125</v>
      </c>
      <c r="S118" s="100" t="s">
        <v>126</v>
      </c>
      <c r="T118" s="101" t="s">
        <v>127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128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</v>
      </c>
      <c r="S119" s="103"/>
      <c r="T119" s="200">
        <f>T120</f>
        <v>7.9692550000000004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77</v>
      </c>
      <c r="AU119" s="16" t="s">
        <v>109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199</v>
      </c>
      <c r="F120" s="205" t="s">
        <v>743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P121+P125</f>
        <v>0</v>
      </c>
      <c r="Q120" s="210"/>
      <c r="R120" s="211">
        <f>R121+R125</f>
        <v>0</v>
      </c>
      <c r="S120" s="210"/>
      <c r="T120" s="212">
        <f>T121+T125</f>
        <v>7.9692550000000004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90</v>
      </c>
      <c r="AT120" s="214" t="s">
        <v>77</v>
      </c>
      <c r="AU120" s="214" t="s">
        <v>78</v>
      </c>
      <c r="AY120" s="213" t="s">
        <v>132</v>
      </c>
      <c r="BK120" s="215">
        <f>BK121+BK125</f>
        <v>0</v>
      </c>
    </row>
    <row r="121" s="12" customFormat="1" ht="22.8" customHeight="1">
      <c r="A121" s="12"/>
      <c r="B121" s="202"/>
      <c r="C121" s="203"/>
      <c r="D121" s="204" t="s">
        <v>77</v>
      </c>
      <c r="E121" s="216" t="s">
        <v>210</v>
      </c>
      <c r="F121" s="216" t="s">
        <v>211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SUM(P122:P124)</f>
        <v>0</v>
      </c>
      <c r="Q121" s="210"/>
      <c r="R121" s="211">
        <f>SUM(R122:R124)</f>
        <v>0</v>
      </c>
      <c r="S121" s="210"/>
      <c r="T121" s="212">
        <f>SUM(T122:T124)</f>
        <v>0.99965499999999996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90</v>
      </c>
      <c r="AT121" s="214" t="s">
        <v>77</v>
      </c>
      <c r="AU121" s="214" t="s">
        <v>83</v>
      </c>
      <c r="AY121" s="213" t="s">
        <v>132</v>
      </c>
      <c r="BK121" s="215">
        <f>SUM(BK122:BK124)</f>
        <v>0</v>
      </c>
    </row>
    <row r="122" s="2" customFormat="1" ht="37.8" customHeight="1">
      <c r="A122" s="37"/>
      <c r="B122" s="38"/>
      <c r="C122" s="218" t="s">
        <v>83</v>
      </c>
      <c r="D122" s="218" t="s">
        <v>135</v>
      </c>
      <c r="E122" s="219" t="s">
        <v>744</v>
      </c>
      <c r="F122" s="220" t="s">
        <v>745</v>
      </c>
      <c r="G122" s="221" t="s">
        <v>214</v>
      </c>
      <c r="H122" s="222">
        <v>100.5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43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0.0024499999999999999</v>
      </c>
      <c r="T122" s="229">
        <f>S122*H122</f>
        <v>0.246225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203</v>
      </c>
      <c r="AT122" s="230" t="s">
        <v>135</v>
      </c>
      <c r="AU122" s="230" t="s">
        <v>87</v>
      </c>
      <c r="AY122" s="16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203</v>
      </c>
      <c r="BM122" s="230" t="s">
        <v>746</v>
      </c>
    </row>
    <row r="123" s="2" customFormat="1" ht="37.8" customHeight="1">
      <c r="A123" s="37"/>
      <c r="B123" s="38"/>
      <c r="C123" s="218" t="s">
        <v>87</v>
      </c>
      <c r="D123" s="218" t="s">
        <v>135</v>
      </c>
      <c r="E123" s="219" t="s">
        <v>747</v>
      </c>
      <c r="F123" s="220" t="s">
        <v>748</v>
      </c>
      <c r="G123" s="221" t="s">
        <v>214</v>
      </c>
      <c r="H123" s="222">
        <v>124.5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43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0.00346</v>
      </c>
      <c r="T123" s="229">
        <f>S123*H123</f>
        <v>0.43076999999999999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203</v>
      </c>
      <c r="AT123" s="230" t="s">
        <v>135</v>
      </c>
      <c r="AU123" s="230" t="s">
        <v>87</v>
      </c>
      <c r="AY123" s="16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203</v>
      </c>
      <c r="BM123" s="230" t="s">
        <v>749</v>
      </c>
    </row>
    <row r="124" s="2" customFormat="1" ht="37.8" customHeight="1">
      <c r="A124" s="37"/>
      <c r="B124" s="38"/>
      <c r="C124" s="218" t="s">
        <v>90</v>
      </c>
      <c r="D124" s="218" t="s">
        <v>135</v>
      </c>
      <c r="E124" s="219" t="s">
        <v>750</v>
      </c>
      <c r="F124" s="220" t="s">
        <v>751</v>
      </c>
      <c r="G124" s="221" t="s">
        <v>214</v>
      </c>
      <c r="H124" s="222">
        <v>73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43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0.0044200000000000003</v>
      </c>
      <c r="T124" s="229">
        <f>S124*H124</f>
        <v>0.32266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203</v>
      </c>
      <c r="AT124" s="230" t="s">
        <v>135</v>
      </c>
      <c r="AU124" s="230" t="s">
        <v>87</v>
      </c>
      <c r="AY124" s="16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203</v>
      </c>
      <c r="BM124" s="230" t="s">
        <v>752</v>
      </c>
    </row>
    <row r="125" s="12" customFormat="1" ht="22.8" customHeight="1">
      <c r="A125" s="12"/>
      <c r="B125" s="202"/>
      <c r="C125" s="203"/>
      <c r="D125" s="204" t="s">
        <v>77</v>
      </c>
      <c r="E125" s="216" t="s">
        <v>234</v>
      </c>
      <c r="F125" s="216" t="s">
        <v>235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SUM(P126:P154)</f>
        <v>0</v>
      </c>
      <c r="Q125" s="210"/>
      <c r="R125" s="211">
        <f>SUM(R126:R154)</f>
        <v>0</v>
      </c>
      <c r="S125" s="210"/>
      <c r="T125" s="212">
        <f>SUM(T126:T154)</f>
        <v>6.9696000000000007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90</v>
      </c>
      <c r="AT125" s="214" t="s">
        <v>77</v>
      </c>
      <c r="AU125" s="214" t="s">
        <v>83</v>
      </c>
      <c r="AY125" s="213" t="s">
        <v>132</v>
      </c>
      <c r="BK125" s="215">
        <f>SUM(BK126:BK154)</f>
        <v>0</v>
      </c>
    </row>
    <row r="126" s="2" customFormat="1" ht="16.5" customHeight="1">
      <c r="A126" s="37"/>
      <c r="B126" s="38"/>
      <c r="C126" s="218" t="s">
        <v>93</v>
      </c>
      <c r="D126" s="218" t="s">
        <v>135</v>
      </c>
      <c r="E126" s="219" t="s">
        <v>753</v>
      </c>
      <c r="F126" s="220" t="s">
        <v>754</v>
      </c>
      <c r="G126" s="221" t="s">
        <v>138</v>
      </c>
      <c r="H126" s="222">
        <v>4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43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203</v>
      </c>
      <c r="AT126" s="230" t="s">
        <v>135</v>
      </c>
      <c r="AU126" s="230" t="s">
        <v>87</v>
      </c>
      <c r="AY126" s="16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203</v>
      </c>
      <c r="BM126" s="230" t="s">
        <v>93</v>
      </c>
    </row>
    <row r="127" s="2" customFormat="1" ht="16.5" customHeight="1">
      <c r="A127" s="37"/>
      <c r="B127" s="38"/>
      <c r="C127" s="218" t="s">
        <v>131</v>
      </c>
      <c r="D127" s="218" t="s">
        <v>135</v>
      </c>
      <c r="E127" s="219" t="s">
        <v>755</v>
      </c>
      <c r="F127" s="220" t="s">
        <v>756</v>
      </c>
      <c r="G127" s="221" t="s">
        <v>138</v>
      </c>
      <c r="H127" s="222">
        <v>5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43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203</v>
      </c>
      <c r="AT127" s="230" t="s">
        <v>135</v>
      </c>
      <c r="AU127" s="230" t="s">
        <v>87</v>
      </c>
      <c r="AY127" s="16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203</v>
      </c>
      <c r="BM127" s="230" t="s">
        <v>96</v>
      </c>
    </row>
    <row r="128" s="2" customFormat="1" ht="16.5" customHeight="1">
      <c r="A128" s="37"/>
      <c r="B128" s="38"/>
      <c r="C128" s="218" t="s">
        <v>96</v>
      </c>
      <c r="D128" s="218" t="s">
        <v>135</v>
      </c>
      <c r="E128" s="219" t="s">
        <v>757</v>
      </c>
      <c r="F128" s="220" t="s">
        <v>758</v>
      </c>
      <c r="G128" s="221" t="s">
        <v>138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43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203</v>
      </c>
      <c r="AT128" s="230" t="s">
        <v>135</v>
      </c>
      <c r="AU128" s="230" t="s">
        <v>87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203</v>
      </c>
      <c r="BM128" s="230" t="s">
        <v>164</v>
      </c>
    </row>
    <row r="129" s="2" customFormat="1" ht="21.75" customHeight="1">
      <c r="A129" s="37"/>
      <c r="B129" s="38"/>
      <c r="C129" s="218" t="s">
        <v>99</v>
      </c>
      <c r="D129" s="218" t="s">
        <v>135</v>
      </c>
      <c r="E129" s="219" t="s">
        <v>759</v>
      </c>
      <c r="F129" s="220" t="s">
        <v>760</v>
      </c>
      <c r="G129" s="221" t="s">
        <v>138</v>
      </c>
      <c r="H129" s="222">
        <v>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203</v>
      </c>
      <c r="AT129" s="230" t="s">
        <v>135</v>
      </c>
      <c r="AU129" s="230" t="s">
        <v>87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203</v>
      </c>
      <c r="BM129" s="230" t="s">
        <v>185</v>
      </c>
    </row>
    <row r="130" s="2" customFormat="1" ht="16.5" customHeight="1">
      <c r="A130" s="37"/>
      <c r="B130" s="38"/>
      <c r="C130" s="218" t="s">
        <v>157</v>
      </c>
      <c r="D130" s="218" t="s">
        <v>135</v>
      </c>
      <c r="E130" s="219" t="s">
        <v>761</v>
      </c>
      <c r="F130" s="220" t="s">
        <v>762</v>
      </c>
      <c r="G130" s="221" t="s">
        <v>138</v>
      </c>
      <c r="H130" s="222">
        <v>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203</v>
      </c>
      <c r="AT130" s="230" t="s">
        <v>135</v>
      </c>
      <c r="AU130" s="230" t="s">
        <v>87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203</v>
      </c>
      <c r="BM130" s="230" t="s">
        <v>348</v>
      </c>
    </row>
    <row r="131" s="2" customFormat="1" ht="24.15" customHeight="1">
      <c r="A131" s="37"/>
      <c r="B131" s="38"/>
      <c r="C131" s="218" t="s">
        <v>161</v>
      </c>
      <c r="D131" s="218" t="s">
        <v>135</v>
      </c>
      <c r="E131" s="219" t="s">
        <v>763</v>
      </c>
      <c r="F131" s="220" t="s">
        <v>764</v>
      </c>
      <c r="G131" s="221" t="s">
        <v>138</v>
      </c>
      <c r="H131" s="222">
        <v>4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43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203</v>
      </c>
      <c r="AT131" s="230" t="s">
        <v>135</v>
      </c>
      <c r="AU131" s="230" t="s">
        <v>87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203</v>
      </c>
      <c r="BM131" s="230" t="s">
        <v>765</v>
      </c>
    </row>
    <row r="132" s="2" customFormat="1" ht="24.15" customHeight="1">
      <c r="A132" s="37"/>
      <c r="B132" s="38"/>
      <c r="C132" s="218" t="s">
        <v>143</v>
      </c>
      <c r="D132" s="218" t="s">
        <v>135</v>
      </c>
      <c r="E132" s="219" t="s">
        <v>766</v>
      </c>
      <c r="F132" s="220" t="s">
        <v>767</v>
      </c>
      <c r="G132" s="221" t="s">
        <v>138</v>
      </c>
      <c r="H132" s="222">
        <v>4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203</v>
      </c>
      <c r="AT132" s="230" t="s">
        <v>135</v>
      </c>
      <c r="AU132" s="230" t="s">
        <v>87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203</v>
      </c>
      <c r="BM132" s="230" t="s">
        <v>768</v>
      </c>
    </row>
    <row r="133" s="2" customFormat="1" ht="16.5" customHeight="1">
      <c r="A133" s="37"/>
      <c r="B133" s="38"/>
      <c r="C133" s="218" t="s">
        <v>170</v>
      </c>
      <c r="D133" s="218" t="s">
        <v>135</v>
      </c>
      <c r="E133" s="219" t="s">
        <v>769</v>
      </c>
      <c r="F133" s="220" t="s">
        <v>770</v>
      </c>
      <c r="G133" s="221" t="s">
        <v>453</v>
      </c>
      <c r="H133" s="222">
        <v>3.1680000000000001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2.2000000000000002</v>
      </c>
      <c r="T133" s="229">
        <f>S133*H133</f>
        <v>6.9696000000000007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203</v>
      </c>
      <c r="AT133" s="230" t="s">
        <v>135</v>
      </c>
      <c r="AU133" s="230" t="s">
        <v>87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203</v>
      </c>
      <c r="BM133" s="230" t="s">
        <v>771</v>
      </c>
    </row>
    <row r="134" s="13" customFormat="1">
      <c r="A134" s="13"/>
      <c r="B134" s="257"/>
      <c r="C134" s="258"/>
      <c r="D134" s="232" t="s">
        <v>472</v>
      </c>
      <c r="E134" s="267" t="s">
        <v>1</v>
      </c>
      <c r="F134" s="259" t="s">
        <v>772</v>
      </c>
      <c r="G134" s="258"/>
      <c r="H134" s="260">
        <v>2.3039999999999998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6" t="s">
        <v>472</v>
      </c>
      <c r="AU134" s="266" t="s">
        <v>87</v>
      </c>
      <c r="AV134" s="13" t="s">
        <v>87</v>
      </c>
      <c r="AW134" s="13" t="s">
        <v>36</v>
      </c>
      <c r="AX134" s="13" t="s">
        <v>78</v>
      </c>
      <c r="AY134" s="266" t="s">
        <v>132</v>
      </c>
    </row>
    <row r="135" s="13" customFormat="1">
      <c r="A135" s="13"/>
      <c r="B135" s="257"/>
      <c r="C135" s="258"/>
      <c r="D135" s="232" t="s">
        <v>472</v>
      </c>
      <c r="E135" s="267" t="s">
        <v>1</v>
      </c>
      <c r="F135" s="259" t="s">
        <v>773</v>
      </c>
      <c r="G135" s="258"/>
      <c r="H135" s="260">
        <v>0.86399999999999999</v>
      </c>
      <c r="I135" s="261"/>
      <c r="J135" s="258"/>
      <c r="K135" s="258"/>
      <c r="L135" s="262"/>
      <c r="M135" s="263"/>
      <c r="N135" s="264"/>
      <c r="O135" s="264"/>
      <c r="P135" s="264"/>
      <c r="Q135" s="264"/>
      <c r="R135" s="264"/>
      <c r="S135" s="264"/>
      <c r="T135" s="26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6" t="s">
        <v>472</v>
      </c>
      <c r="AU135" s="266" t="s">
        <v>87</v>
      </c>
      <c r="AV135" s="13" t="s">
        <v>87</v>
      </c>
      <c r="AW135" s="13" t="s">
        <v>36</v>
      </c>
      <c r="AX135" s="13" t="s">
        <v>78</v>
      </c>
      <c r="AY135" s="266" t="s">
        <v>132</v>
      </c>
    </row>
    <row r="136" s="14" customFormat="1">
      <c r="A136" s="14"/>
      <c r="B136" s="268"/>
      <c r="C136" s="269"/>
      <c r="D136" s="232" t="s">
        <v>472</v>
      </c>
      <c r="E136" s="270" t="s">
        <v>738</v>
      </c>
      <c r="F136" s="271" t="s">
        <v>655</v>
      </c>
      <c r="G136" s="269"/>
      <c r="H136" s="272">
        <v>3.1680000000000001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8" t="s">
        <v>472</v>
      </c>
      <c r="AU136" s="278" t="s">
        <v>87</v>
      </c>
      <c r="AV136" s="14" t="s">
        <v>93</v>
      </c>
      <c r="AW136" s="14" t="s">
        <v>36</v>
      </c>
      <c r="AX136" s="14" t="s">
        <v>83</v>
      </c>
      <c r="AY136" s="278" t="s">
        <v>132</v>
      </c>
    </row>
    <row r="137" s="2" customFormat="1" ht="33" customHeight="1">
      <c r="A137" s="37"/>
      <c r="B137" s="38"/>
      <c r="C137" s="218" t="s">
        <v>8</v>
      </c>
      <c r="D137" s="218" t="s">
        <v>135</v>
      </c>
      <c r="E137" s="219" t="s">
        <v>774</v>
      </c>
      <c r="F137" s="220" t="s">
        <v>775</v>
      </c>
      <c r="G137" s="221" t="s">
        <v>735</v>
      </c>
      <c r="H137" s="222">
        <v>6.3360000000000003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203</v>
      </c>
      <c r="AT137" s="230" t="s">
        <v>135</v>
      </c>
      <c r="AU137" s="230" t="s">
        <v>87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203</v>
      </c>
      <c r="BM137" s="230" t="s">
        <v>776</v>
      </c>
    </row>
    <row r="138" s="13" customFormat="1">
      <c r="A138" s="13"/>
      <c r="B138" s="257"/>
      <c r="C138" s="258"/>
      <c r="D138" s="232" t="s">
        <v>472</v>
      </c>
      <c r="E138" s="267" t="s">
        <v>1</v>
      </c>
      <c r="F138" s="259" t="s">
        <v>777</v>
      </c>
      <c r="G138" s="258"/>
      <c r="H138" s="260">
        <v>6.3360000000000003</v>
      </c>
      <c r="I138" s="261"/>
      <c r="J138" s="258"/>
      <c r="K138" s="258"/>
      <c r="L138" s="262"/>
      <c r="M138" s="263"/>
      <c r="N138" s="264"/>
      <c r="O138" s="264"/>
      <c r="P138" s="264"/>
      <c r="Q138" s="264"/>
      <c r="R138" s="264"/>
      <c r="S138" s="264"/>
      <c r="T138" s="26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6" t="s">
        <v>472</v>
      </c>
      <c r="AU138" s="266" t="s">
        <v>87</v>
      </c>
      <c r="AV138" s="13" t="s">
        <v>87</v>
      </c>
      <c r="AW138" s="13" t="s">
        <v>36</v>
      </c>
      <c r="AX138" s="13" t="s">
        <v>78</v>
      </c>
      <c r="AY138" s="266" t="s">
        <v>132</v>
      </c>
    </row>
    <row r="139" s="14" customFormat="1">
      <c r="A139" s="14"/>
      <c r="B139" s="268"/>
      <c r="C139" s="269"/>
      <c r="D139" s="232" t="s">
        <v>472</v>
      </c>
      <c r="E139" s="270" t="s">
        <v>1</v>
      </c>
      <c r="F139" s="271" t="s">
        <v>655</v>
      </c>
      <c r="G139" s="269"/>
      <c r="H139" s="272">
        <v>6.3360000000000003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472</v>
      </c>
      <c r="AU139" s="278" t="s">
        <v>87</v>
      </c>
      <c r="AV139" s="14" t="s">
        <v>93</v>
      </c>
      <c r="AW139" s="14" t="s">
        <v>36</v>
      </c>
      <c r="AX139" s="14" t="s">
        <v>83</v>
      </c>
      <c r="AY139" s="278" t="s">
        <v>132</v>
      </c>
    </row>
    <row r="140" s="2" customFormat="1" ht="24.15" customHeight="1">
      <c r="A140" s="37"/>
      <c r="B140" s="38"/>
      <c r="C140" s="218" t="s">
        <v>179</v>
      </c>
      <c r="D140" s="218" t="s">
        <v>135</v>
      </c>
      <c r="E140" s="219" t="s">
        <v>778</v>
      </c>
      <c r="F140" s="220" t="s">
        <v>779</v>
      </c>
      <c r="G140" s="221" t="s">
        <v>735</v>
      </c>
      <c r="H140" s="222">
        <v>6.3360000000000003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203</v>
      </c>
      <c r="AT140" s="230" t="s">
        <v>135</v>
      </c>
      <c r="AU140" s="230" t="s">
        <v>87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203</v>
      </c>
      <c r="BM140" s="230" t="s">
        <v>780</v>
      </c>
    </row>
    <row r="141" s="2" customFormat="1" ht="24.15" customHeight="1">
      <c r="A141" s="37"/>
      <c r="B141" s="38"/>
      <c r="C141" s="218" t="s">
        <v>148</v>
      </c>
      <c r="D141" s="218" t="s">
        <v>135</v>
      </c>
      <c r="E141" s="219" t="s">
        <v>781</v>
      </c>
      <c r="F141" s="220" t="s">
        <v>782</v>
      </c>
      <c r="G141" s="221" t="s">
        <v>735</v>
      </c>
      <c r="H141" s="222">
        <v>57.024000000000001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203</v>
      </c>
      <c r="AT141" s="230" t="s">
        <v>135</v>
      </c>
      <c r="AU141" s="230" t="s">
        <v>87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203</v>
      </c>
      <c r="BM141" s="230" t="s">
        <v>783</v>
      </c>
    </row>
    <row r="142" s="13" customFormat="1">
      <c r="A142" s="13"/>
      <c r="B142" s="257"/>
      <c r="C142" s="258"/>
      <c r="D142" s="232" t="s">
        <v>472</v>
      </c>
      <c r="E142" s="267" t="s">
        <v>1</v>
      </c>
      <c r="F142" s="259" t="s">
        <v>784</v>
      </c>
      <c r="G142" s="258"/>
      <c r="H142" s="260">
        <v>57.024000000000001</v>
      </c>
      <c r="I142" s="261"/>
      <c r="J142" s="258"/>
      <c r="K142" s="258"/>
      <c r="L142" s="262"/>
      <c r="M142" s="263"/>
      <c r="N142" s="264"/>
      <c r="O142" s="264"/>
      <c r="P142" s="264"/>
      <c r="Q142" s="264"/>
      <c r="R142" s="264"/>
      <c r="S142" s="264"/>
      <c r="T142" s="26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6" t="s">
        <v>472</v>
      </c>
      <c r="AU142" s="266" t="s">
        <v>87</v>
      </c>
      <c r="AV142" s="13" t="s">
        <v>87</v>
      </c>
      <c r="AW142" s="13" t="s">
        <v>36</v>
      </c>
      <c r="AX142" s="13" t="s">
        <v>78</v>
      </c>
      <c r="AY142" s="266" t="s">
        <v>132</v>
      </c>
    </row>
    <row r="143" s="14" customFormat="1">
      <c r="A143" s="14"/>
      <c r="B143" s="268"/>
      <c r="C143" s="269"/>
      <c r="D143" s="232" t="s">
        <v>472</v>
      </c>
      <c r="E143" s="270" t="s">
        <v>1</v>
      </c>
      <c r="F143" s="271" t="s">
        <v>655</v>
      </c>
      <c r="G143" s="269"/>
      <c r="H143" s="272">
        <v>57.024000000000001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8" t="s">
        <v>472</v>
      </c>
      <c r="AU143" s="278" t="s">
        <v>87</v>
      </c>
      <c r="AV143" s="14" t="s">
        <v>93</v>
      </c>
      <c r="AW143" s="14" t="s">
        <v>36</v>
      </c>
      <c r="AX143" s="14" t="s">
        <v>83</v>
      </c>
      <c r="AY143" s="278" t="s">
        <v>132</v>
      </c>
    </row>
    <row r="144" s="2" customFormat="1" ht="16.5" customHeight="1">
      <c r="A144" s="37"/>
      <c r="B144" s="38"/>
      <c r="C144" s="218" t="s">
        <v>251</v>
      </c>
      <c r="D144" s="218" t="s">
        <v>135</v>
      </c>
      <c r="E144" s="219" t="s">
        <v>785</v>
      </c>
      <c r="F144" s="220" t="s">
        <v>786</v>
      </c>
      <c r="G144" s="221" t="s">
        <v>138</v>
      </c>
      <c r="H144" s="222">
        <v>4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203</v>
      </c>
      <c r="AT144" s="230" t="s">
        <v>135</v>
      </c>
      <c r="AU144" s="230" t="s">
        <v>87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203</v>
      </c>
      <c r="BM144" s="230" t="s">
        <v>787</v>
      </c>
    </row>
    <row r="145" s="2" customFormat="1" ht="16.5" customHeight="1">
      <c r="A145" s="37"/>
      <c r="B145" s="38"/>
      <c r="C145" s="218" t="s">
        <v>207</v>
      </c>
      <c r="D145" s="218" t="s">
        <v>135</v>
      </c>
      <c r="E145" s="219" t="s">
        <v>788</v>
      </c>
      <c r="F145" s="220" t="s">
        <v>789</v>
      </c>
      <c r="G145" s="221" t="s">
        <v>138</v>
      </c>
      <c r="H145" s="222">
        <v>3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203</v>
      </c>
      <c r="AT145" s="230" t="s">
        <v>135</v>
      </c>
      <c r="AU145" s="230" t="s">
        <v>87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203</v>
      </c>
      <c r="BM145" s="230" t="s">
        <v>790</v>
      </c>
    </row>
    <row r="146" s="2" customFormat="1" ht="16.5" customHeight="1">
      <c r="A146" s="37"/>
      <c r="B146" s="38"/>
      <c r="C146" s="218" t="s">
        <v>258</v>
      </c>
      <c r="D146" s="218" t="s">
        <v>135</v>
      </c>
      <c r="E146" s="219" t="s">
        <v>791</v>
      </c>
      <c r="F146" s="220" t="s">
        <v>792</v>
      </c>
      <c r="G146" s="221" t="s">
        <v>138</v>
      </c>
      <c r="H146" s="222">
        <v>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203</v>
      </c>
      <c r="AT146" s="230" t="s">
        <v>135</v>
      </c>
      <c r="AU146" s="230" t="s">
        <v>87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203</v>
      </c>
      <c r="BM146" s="230" t="s">
        <v>793</v>
      </c>
    </row>
    <row r="147" s="2" customFormat="1" ht="16.5" customHeight="1">
      <c r="A147" s="37"/>
      <c r="B147" s="38"/>
      <c r="C147" s="218" t="s">
        <v>151</v>
      </c>
      <c r="D147" s="218" t="s">
        <v>135</v>
      </c>
      <c r="E147" s="219" t="s">
        <v>794</v>
      </c>
      <c r="F147" s="220" t="s">
        <v>795</v>
      </c>
      <c r="G147" s="221" t="s">
        <v>138</v>
      </c>
      <c r="H147" s="222">
        <v>4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203</v>
      </c>
      <c r="AT147" s="230" t="s">
        <v>135</v>
      </c>
      <c r="AU147" s="230" t="s">
        <v>87</v>
      </c>
      <c r="AY147" s="16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203</v>
      </c>
      <c r="BM147" s="230" t="s">
        <v>796</v>
      </c>
    </row>
    <row r="148" s="2" customFormat="1" ht="24.15" customHeight="1">
      <c r="A148" s="37"/>
      <c r="B148" s="38"/>
      <c r="C148" s="218" t="s">
        <v>265</v>
      </c>
      <c r="D148" s="218" t="s">
        <v>135</v>
      </c>
      <c r="E148" s="219" t="s">
        <v>797</v>
      </c>
      <c r="F148" s="220" t="s">
        <v>798</v>
      </c>
      <c r="G148" s="221" t="s">
        <v>138</v>
      </c>
      <c r="H148" s="222">
        <v>4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203</v>
      </c>
      <c r="AT148" s="230" t="s">
        <v>135</v>
      </c>
      <c r="AU148" s="230" t="s">
        <v>87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203</v>
      </c>
      <c r="BM148" s="230" t="s">
        <v>799</v>
      </c>
    </row>
    <row r="149" s="2" customFormat="1" ht="24.15" customHeight="1">
      <c r="A149" s="37"/>
      <c r="B149" s="38"/>
      <c r="C149" s="218" t="s">
        <v>156</v>
      </c>
      <c r="D149" s="218" t="s">
        <v>135</v>
      </c>
      <c r="E149" s="219" t="s">
        <v>800</v>
      </c>
      <c r="F149" s="220" t="s">
        <v>801</v>
      </c>
      <c r="G149" s="221" t="s">
        <v>138</v>
      </c>
      <c r="H149" s="222">
        <v>8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203</v>
      </c>
      <c r="AT149" s="230" t="s">
        <v>135</v>
      </c>
      <c r="AU149" s="230" t="s">
        <v>87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203</v>
      </c>
      <c r="BM149" s="230" t="s">
        <v>802</v>
      </c>
    </row>
    <row r="150" s="2" customFormat="1" ht="16.5" customHeight="1">
      <c r="A150" s="37"/>
      <c r="B150" s="38"/>
      <c r="C150" s="218" t="s">
        <v>7</v>
      </c>
      <c r="D150" s="218" t="s">
        <v>135</v>
      </c>
      <c r="E150" s="219" t="s">
        <v>803</v>
      </c>
      <c r="F150" s="220" t="s">
        <v>804</v>
      </c>
      <c r="G150" s="221" t="s">
        <v>138</v>
      </c>
      <c r="H150" s="222">
        <v>4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203</v>
      </c>
      <c r="AT150" s="230" t="s">
        <v>135</v>
      </c>
      <c r="AU150" s="230" t="s">
        <v>87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203</v>
      </c>
      <c r="BM150" s="230" t="s">
        <v>805</v>
      </c>
    </row>
    <row r="151" s="2" customFormat="1" ht="16.5" customHeight="1">
      <c r="A151" s="37"/>
      <c r="B151" s="38"/>
      <c r="C151" s="218" t="s">
        <v>275</v>
      </c>
      <c r="D151" s="218" t="s">
        <v>135</v>
      </c>
      <c r="E151" s="219" t="s">
        <v>806</v>
      </c>
      <c r="F151" s="220" t="s">
        <v>807</v>
      </c>
      <c r="G151" s="221" t="s">
        <v>138</v>
      </c>
      <c r="H151" s="222">
        <v>8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203</v>
      </c>
      <c r="AT151" s="230" t="s">
        <v>135</v>
      </c>
      <c r="AU151" s="230" t="s">
        <v>87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203</v>
      </c>
      <c r="BM151" s="230" t="s">
        <v>808</v>
      </c>
    </row>
    <row r="152" s="2" customFormat="1" ht="21.75" customHeight="1">
      <c r="A152" s="37"/>
      <c r="B152" s="38"/>
      <c r="C152" s="218" t="s">
        <v>279</v>
      </c>
      <c r="D152" s="218" t="s">
        <v>135</v>
      </c>
      <c r="E152" s="219" t="s">
        <v>809</v>
      </c>
      <c r="F152" s="220" t="s">
        <v>810</v>
      </c>
      <c r="G152" s="221" t="s">
        <v>138</v>
      </c>
      <c r="H152" s="222">
        <v>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203</v>
      </c>
      <c r="AT152" s="230" t="s">
        <v>135</v>
      </c>
      <c r="AU152" s="230" t="s">
        <v>87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203</v>
      </c>
      <c r="BM152" s="230" t="s">
        <v>811</v>
      </c>
    </row>
    <row r="153" s="2" customFormat="1" ht="16.5" customHeight="1">
      <c r="A153" s="37"/>
      <c r="B153" s="38"/>
      <c r="C153" s="218" t="s">
        <v>160</v>
      </c>
      <c r="D153" s="218" t="s">
        <v>135</v>
      </c>
      <c r="E153" s="219" t="s">
        <v>812</v>
      </c>
      <c r="F153" s="220" t="s">
        <v>813</v>
      </c>
      <c r="G153" s="221" t="s">
        <v>138</v>
      </c>
      <c r="H153" s="222">
        <v>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203</v>
      </c>
      <c r="AT153" s="230" t="s">
        <v>135</v>
      </c>
      <c r="AU153" s="230" t="s">
        <v>87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203</v>
      </c>
      <c r="BM153" s="230" t="s">
        <v>814</v>
      </c>
    </row>
    <row r="154" s="2" customFormat="1" ht="16.5" customHeight="1">
      <c r="A154" s="37"/>
      <c r="B154" s="38"/>
      <c r="C154" s="218" t="s">
        <v>286</v>
      </c>
      <c r="D154" s="218" t="s">
        <v>135</v>
      </c>
      <c r="E154" s="219" t="s">
        <v>815</v>
      </c>
      <c r="F154" s="220" t="s">
        <v>816</v>
      </c>
      <c r="G154" s="221" t="s">
        <v>138</v>
      </c>
      <c r="H154" s="222">
        <v>8</v>
      </c>
      <c r="I154" s="223"/>
      <c r="J154" s="224">
        <f>ROUND(I154*H154,2)</f>
        <v>0</v>
      </c>
      <c r="K154" s="225"/>
      <c r="L154" s="43"/>
      <c r="M154" s="252" t="s">
        <v>1</v>
      </c>
      <c r="N154" s="253" t="s">
        <v>43</v>
      </c>
      <c r="O154" s="237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203</v>
      </c>
      <c r="AT154" s="230" t="s">
        <v>135</v>
      </c>
      <c r="AU154" s="230" t="s">
        <v>87</v>
      </c>
      <c r="AY154" s="16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203</v>
      </c>
      <c r="BM154" s="230" t="s">
        <v>817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QKBoj+a8RDYrLx55Gm02sBZ8/qGHA+btnO0KEHVxeuaCW9mkUu2kJ3rAHgW9pYYNC9Aef/Bgwg4Ta2n0BFHHNA==" hashValue="Owztkf/iO4YcIHJ0rtlAYCb55ywCVk6I/EZuZy65rlKdSpr4CqH8WX9YH9TuJcZkeM905Q8CyU1fq9ngTTH0dw==" algorithmName="SHA-512" password="C43E"/>
  <autoFilter ref="C118:K15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  <c r="AZ2" s="256" t="s">
        <v>818</v>
      </c>
      <c r="BA2" s="256" t="s">
        <v>819</v>
      </c>
      <c r="BB2" s="256" t="s">
        <v>820</v>
      </c>
      <c r="BC2" s="256" t="s">
        <v>821</v>
      </c>
      <c r="BD2" s="25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  <c r="AZ3" s="256" t="s">
        <v>822</v>
      </c>
      <c r="BA3" s="256" t="s">
        <v>823</v>
      </c>
      <c r="BB3" s="256" t="s">
        <v>820</v>
      </c>
      <c r="BC3" s="256" t="s">
        <v>824</v>
      </c>
      <c r="BD3" s="256" t="s">
        <v>90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  <c r="AZ4" s="256" t="s">
        <v>825</v>
      </c>
      <c r="BA4" s="256" t="s">
        <v>826</v>
      </c>
      <c r="BB4" s="256" t="s">
        <v>820</v>
      </c>
      <c r="BC4" s="256" t="s">
        <v>827</v>
      </c>
      <c r="BD4" s="256" t="s">
        <v>90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250217_PDPS_Koldinova - Dukelská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828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35</v>
      </c>
      <c r="G12" s="37"/>
      <c r="H12" s="37"/>
      <c r="I12" s="139" t="s">
        <v>22</v>
      </c>
      <c r="J12" s="143" t="str">
        <f>'Rekapitulace stavby'!AN8</f>
        <v>8. 4. 2024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00255661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Klatovy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25680595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SWARCO Traffic CZ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ROUND((SUM(BE118:BE194)),  2)</f>
        <v>0</v>
      </c>
      <c r="G33" s="37"/>
      <c r="H33" s="37"/>
      <c r="I33" s="154">
        <v>0.20999999999999999</v>
      </c>
      <c r="J33" s="153">
        <f>ROUND(((SUM(BE118:BE194))*I33),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ROUND((SUM(BF118:BF194)),  2)</f>
        <v>0</v>
      </c>
      <c r="G34" s="37"/>
      <c r="H34" s="37"/>
      <c r="I34" s="154">
        <v>0.12</v>
      </c>
      <c r="J34" s="153">
        <f>ROUND(((SUM(BF118:BF194))*I34),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ROUND((SUM(BG118:BG194)),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ROUND((SUM(BH118:BH194)),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ROUND((SUM(BI118:BI194)),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250217_PDPS_Koldinova - Dukelská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6 - Vrchní vrstvy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Klatovy</v>
      </c>
      <c r="G91" s="39"/>
      <c r="H91" s="39"/>
      <c r="I91" s="31" t="s">
        <v>31</v>
      </c>
      <c r="J91" s="35" t="str">
        <f>E21</f>
        <v>SWARCO Traffic CZ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191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829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250217_PDPS_Koldinova - Dukelská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6 - Vrchní vrstvy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8. 4. 2024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Město Klatovy</v>
      </c>
      <c r="G114" s="39"/>
      <c r="H114" s="39"/>
      <c r="I114" s="31" t="s">
        <v>31</v>
      </c>
      <c r="J114" s="35" t="str">
        <f>E21</f>
        <v>SWARCO Traffic CZ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117</v>
      </c>
      <c r="D117" s="193" t="s">
        <v>63</v>
      </c>
      <c r="E117" s="193" t="s">
        <v>59</v>
      </c>
      <c r="F117" s="193" t="s">
        <v>60</v>
      </c>
      <c r="G117" s="193" t="s">
        <v>118</v>
      </c>
      <c r="H117" s="193" t="s">
        <v>119</v>
      </c>
      <c r="I117" s="193" t="s">
        <v>120</v>
      </c>
      <c r="J117" s="194" t="s">
        <v>107</v>
      </c>
      <c r="K117" s="195" t="s">
        <v>121</v>
      </c>
      <c r="L117" s="196"/>
      <c r="M117" s="99" t="s">
        <v>1</v>
      </c>
      <c r="N117" s="100" t="s">
        <v>42</v>
      </c>
      <c r="O117" s="100" t="s">
        <v>122</v>
      </c>
      <c r="P117" s="100" t="s">
        <v>123</v>
      </c>
      <c r="Q117" s="100" t="s">
        <v>124</v>
      </c>
      <c r="R117" s="100" t="s">
        <v>125</v>
      </c>
      <c r="S117" s="100" t="s">
        <v>126</v>
      </c>
      <c r="T117" s="101" t="s">
        <v>127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128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32.879736000000001</v>
      </c>
      <c r="S118" s="103"/>
      <c r="T118" s="200">
        <f>T119</f>
        <v>83.35329999999999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77</v>
      </c>
      <c r="AU118" s="16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77</v>
      </c>
      <c r="E119" s="205" t="s">
        <v>199</v>
      </c>
      <c r="F119" s="205" t="s">
        <v>209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32.879736000000001</v>
      </c>
      <c r="S119" s="210"/>
      <c r="T119" s="212">
        <f>T120</f>
        <v>83.35329999999999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90</v>
      </c>
      <c r="AT119" s="214" t="s">
        <v>77</v>
      </c>
      <c r="AU119" s="214" t="s">
        <v>78</v>
      </c>
      <c r="AY119" s="213" t="s">
        <v>132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77</v>
      </c>
      <c r="E120" s="216" t="s">
        <v>830</v>
      </c>
      <c r="F120" s="216" t="s">
        <v>831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SUM(P121:P194)</f>
        <v>0</v>
      </c>
      <c r="Q120" s="210"/>
      <c r="R120" s="211">
        <f>SUM(R121:R194)</f>
        <v>32.879736000000001</v>
      </c>
      <c r="S120" s="210"/>
      <c r="T120" s="212">
        <f>SUM(T121:T194)</f>
        <v>83.35329999999999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90</v>
      </c>
      <c r="AT120" s="214" t="s">
        <v>77</v>
      </c>
      <c r="AU120" s="214" t="s">
        <v>83</v>
      </c>
      <c r="AY120" s="213" t="s">
        <v>132</v>
      </c>
      <c r="BK120" s="215">
        <f>SUM(BK121:BK194)</f>
        <v>0</v>
      </c>
    </row>
    <row r="121" s="2" customFormat="1" ht="24.15" customHeight="1">
      <c r="A121" s="37"/>
      <c r="B121" s="38"/>
      <c r="C121" s="218" t="s">
        <v>83</v>
      </c>
      <c r="D121" s="218" t="s">
        <v>135</v>
      </c>
      <c r="E121" s="219" t="s">
        <v>832</v>
      </c>
      <c r="F121" s="220" t="s">
        <v>833</v>
      </c>
      <c r="G121" s="221" t="s">
        <v>820</v>
      </c>
      <c r="H121" s="222">
        <v>5.7000000000000002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43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203</v>
      </c>
      <c r="AT121" s="230" t="s">
        <v>135</v>
      </c>
      <c r="AU121" s="230" t="s">
        <v>87</v>
      </c>
      <c r="AY121" s="16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203</v>
      </c>
      <c r="BM121" s="230" t="s">
        <v>87</v>
      </c>
    </row>
    <row r="122" s="13" customFormat="1">
      <c r="A122" s="13"/>
      <c r="B122" s="257"/>
      <c r="C122" s="258"/>
      <c r="D122" s="232" t="s">
        <v>472</v>
      </c>
      <c r="E122" s="267" t="s">
        <v>1</v>
      </c>
      <c r="F122" s="259" t="s">
        <v>825</v>
      </c>
      <c r="G122" s="258"/>
      <c r="H122" s="260">
        <v>5.7000000000000002</v>
      </c>
      <c r="I122" s="261"/>
      <c r="J122" s="258"/>
      <c r="K122" s="258"/>
      <c r="L122" s="262"/>
      <c r="M122" s="263"/>
      <c r="N122" s="264"/>
      <c r="O122" s="264"/>
      <c r="P122" s="264"/>
      <c r="Q122" s="264"/>
      <c r="R122" s="264"/>
      <c r="S122" s="264"/>
      <c r="T122" s="26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6" t="s">
        <v>472</v>
      </c>
      <c r="AU122" s="266" t="s">
        <v>87</v>
      </c>
      <c r="AV122" s="13" t="s">
        <v>87</v>
      </c>
      <c r="AW122" s="13" t="s">
        <v>36</v>
      </c>
      <c r="AX122" s="13" t="s">
        <v>78</v>
      </c>
      <c r="AY122" s="266" t="s">
        <v>132</v>
      </c>
    </row>
    <row r="123" s="14" customFormat="1">
      <c r="A123" s="14"/>
      <c r="B123" s="268"/>
      <c r="C123" s="269"/>
      <c r="D123" s="232" t="s">
        <v>472</v>
      </c>
      <c r="E123" s="270" t="s">
        <v>1</v>
      </c>
      <c r="F123" s="271" t="s">
        <v>655</v>
      </c>
      <c r="G123" s="269"/>
      <c r="H123" s="272">
        <v>5.7000000000000002</v>
      </c>
      <c r="I123" s="273"/>
      <c r="J123" s="269"/>
      <c r="K123" s="269"/>
      <c r="L123" s="274"/>
      <c r="M123" s="275"/>
      <c r="N123" s="276"/>
      <c r="O123" s="276"/>
      <c r="P123" s="276"/>
      <c r="Q123" s="276"/>
      <c r="R123" s="276"/>
      <c r="S123" s="276"/>
      <c r="T123" s="27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8" t="s">
        <v>472</v>
      </c>
      <c r="AU123" s="278" t="s">
        <v>87</v>
      </c>
      <c r="AV123" s="14" t="s">
        <v>93</v>
      </c>
      <c r="AW123" s="14" t="s">
        <v>36</v>
      </c>
      <c r="AX123" s="14" t="s">
        <v>83</v>
      </c>
      <c r="AY123" s="278" t="s">
        <v>132</v>
      </c>
    </row>
    <row r="124" s="2" customFormat="1" ht="33" customHeight="1">
      <c r="A124" s="37"/>
      <c r="B124" s="38"/>
      <c r="C124" s="218" t="s">
        <v>87</v>
      </c>
      <c r="D124" s="218" t="s">
        <v>135</v>
      </c>
      <c r="E124" s="219" t="s">
        <v>834</v>
      </c>
      <c r="F124" s="220" t="s">
        <v>835</v>
      </c>
      <c r="G124" s="221" t="s">
        <v>820</v>
      </c>
      <c r="H124" s="222">
        <v>185.5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43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203</v>
      </c>
      <c r="AT124" s="230" t="s">
        <v>135</v>
      </c>
      <c r="AU124" s="230" t="s">
        <v>87</v>
      </c>
      <c r="AY124" s="16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203</v>
      </c>
      <c r="BM124" s="230" t="s">
        <v>93</v>
      </c>
    </row>
    <row r="125" s="13" customFormat="1">
      <c r="A125" s="13"/>
      <c r="B125" s="257"/>
      <c r="C125" s="258"/>
      <c r="D125" s="232" t="s">
        <v>472</v>
      </c>
      <c r="E125" s="267" t="s">
        <v>1</v>
      </c>
      <c r="F125" s="259" t="s">
        <v>818</v>
      </c>
      <c r="G125" s="258"/>
      <c r="H125" s="260">
        <v>185.5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6" t="s">
        <v>472</v>
      </c>
      <c r="AU125" s="266" t="s">
        <v>87</v>
      </c>
      <c r="AV125" s="13" t="s">
        <v>87</v>
      </c>
      <c r="AW125" s="13" t="s">
        <v>36</v>
      </c>
      <c r="AX125" s="13" t="s">
        <v>78</v>
      </c>
      <c r="AY125" s="266" t="s">
        <v>132</v>
      </c>
    </row>
    <row r="126" s="14" customFormat="1">
      <c r="A126" s="14"/>
      <c r="B126" s="268"/>
      <c r="C126" s="269"/>
      <c r="D126" s="232" t="s">
        <v>472</v>
      </c>
      <c r="E126" s="270" t="s">
        <v>1</v>
      </c>
      <c r="F126" s="271" t="s">
        <v>655</v>
      </c>
      <c r="G126" s="269"/>
      <c r="H126" s="272">
        <v>185.5</v>
      </c>
      <c r="I126" s="273"/>
      <c r="J126" s="269"/>
      <c r="K126" s="269"/>
      <c r="L126" s="274"/>
      <c r="M126" s="275"/>
      <c r="N126" s="276"/>
      <c r="O126" s="276"/>
      <c r="P126" s="276"/>
      <c r="Q126" s="276"/>
      <c r="R126" s="276"/>
      <c r="S126" s="276"/>
      <c r="T126" s="27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8" t="s">
        <v>472</v>
      </c>
      <c r="AU126" s="278" t="s">
        <v>87</v>
      </c>
      <c r="AV126" s="14" t="s">
        <v>93</v>
      </c>
      <c r="AW126" s="14" t="s">
        <v>36</v>
      </c>
      <c r="AX126" s="14" t="s">
        <v>83</v>
      </c>
      <c r="AY126" s="278" t="s">
        <v>132</v>
      </c>
    </row>
    <row r="127" s="2" customFormat="1" ht="24.15" customHeight="1">
      <c r="A127" s="37"/>
      <c r="B127" s="38"/>
      <c r="C127" s="218" t="s">
        <v>90</v>
      </c>
      <c r="D127" s="218" t="s">
        <v>135</v>
      </c>
      <c r="E127" s="219" t="s">
        <v>836</v>
      </c>
      <c r="F127" s="220" t="s">
        <v>837</v>
      </c>
      <c r="G127" s="221" t="s">
        <v>820</v>
      </c>
      <c r="H127" s="222">
        <v>5.7000000000000002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43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203</v>
      </c>
      <c r="AT127" s="230" t="s">
        <v>135</v>
      </c>
      <c r="AU127" s="230" t="s">
        <v>87</v>
      </c>
      <c r="AY127" s="16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203</v>
      </c>
      <c r="BM127" s="230" t="s">
        <v>96</v>
      </c>
    </row>
    <row r="128" s="13" customFormat="1">
      <c r="A128" s="13"/>
      <c r="B128" s="257"/>
      <c r="C128" s="258"/>
      <c r="D128" s="232" t="s">
        <v>472</v>
      </c>
      <c r="E128" s="267" t="s">
        <v>1</v>
      </c>
      <c r="F128" s="259" t="s">
        <v>825</v>
      </c>
      <c r="G128" s="258"/>
      <c r="H128" s="260">
        <v>5.7000000000000002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6" t="s">
        <v>472</v>
      </c>
      <c r="AU128" s="266" t="s">
        <v>87</v>
      </c>
      <c r="AV128" s="13" t="s">
        <v>87</v>
      </c>
      <c r="AW128" s="13" t="s">
        <v>36</v>
      </c>
      <c r="AX128" s="13" t="s">
        <v>78</v>
      </c>
      <c r="AY128" s="266" t="s">
        <v>132</v>
      </c>
    </row>
    <row r="129" s="14" customFormat="1">
      <c r="A129" s="14"/>
      <c r="B129" s="268"/>
      <c r="C129" s="269"/>
      <c r="D129" s="232" t="s">
        <v>472</v>
      </c>
      <c r="E129" s="270" t="s">
        <v>1</v>
      </c>
      <c r="F129" s="271" t="s">
        <v>655</v>
      </c>
      <c r="G129" s="269"/>
      <c r="H129" s="272">
        <v>5.7000000000000002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8" t="s">
        <v>472</v>
      </c>
      <c r="AU129" s="278" t="s">
        <v>87</v>
      </c>
      <c r="AV129" s="14" t="s">
        <v>93</v>
      </c>
      <c r="AW129" s="14" t="s">
        <v>36</v>
      </c>
      <c r="AX129" s="14" t="s">
        <v>83</v>
      </c>
      <c r="AY129" s="278" t="s">
        <v>132</v>
      </c>
    </row>
    <row r="130" s="2" customFormat="1" ht="16.5" customHeight="1">
      <c r="A130" s="37"/>
      <c r="B130" s="38"/>
      <c r="C130" s="218" t="s">
        <v>93</v>
      </c>
      <c r="D130" s="218" t="s">
        <v>135</v>
      </c>
      <c r="E130" s="219" t="s">
        <v>838</v>
      </c>
      <c r="F130" s="220" t="s">
        <v>839</v>
      </c>
      <c r="G130" s="221" t="s">
        <v>820</v>
      </c>
      <c r="H130" s="222">
        <v>5.7000000000000002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3.0000000000000001E-05</v>
      </c>
      <c r="R130" s="228">
        <f>Q130*H130</f>
        <v>0.00017100000000000001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203</v>
      </c>
      <c r="AT130" s="230" t="s">
        <v>135</v>
      </c>
      <c r="AU130" s="230" t="s">
        <v>87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203</v>
      </c>
      <c r="BM130" s="230" t="s">
        <v>157</v>
      </c>
    </row>
    <row r="131" s="13" customFormat="1">
      <c r="A131" s="13"/>
      <c r="B131" s="257"/>
      <c r="C131" s="258"/>
      <c r="D131" s="232" t="s">
        <v>472</v>
      </c>
      <c r="E131" s="267" t="s">
        <v>1</v>
      </c>
      <c r="F131" s="259" t="s">
        <v>825</v>
      </c>
      <c r="G131" s="258"/>
      <c r="H131" s="260">
        <v>5.7000000000000002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6" t="s">
        <v>472</v>
      </c>
      <c r="AU131" s="266" t="s">
        <v>87</v>
      </c>
      <c r="AV131" s="13" t="s">
        <v>87</v>
      </c>
      <c r="AW131" s="13" t="s">
        <v>36</v>
      </c>
      <c r="AX131" s="13" t="s">
        <v>78</v>
      </c>
      <c r="AY131" s="266" t="s">
        <v>132</v>
      </c>
    </row>
    <row r="132" s="14" customFormat="1">
      <c r="A132" s="14"/>
      <c r="B132" s="268"/>
      <c r="C132" s="269"/>
      <c r="D132" s="232" t="s">
        <v>472</v>
      </c>
      <c r="E132" s="270" t="s">
        <v>1</v>
      </c>
      <c r="F132" s="271" t="s">
        <v>655</v>
      </c>
      <c r="G132" s="269"/>
      <c r="H132" s="272">
        <v>5.7000000000000002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472</v>
      </c>
      <c r="AU132" s="278" t="s">
        <v>87</v>
      </c>
      <c r="AV132" s="14" t="s">
        <v>93</v>
      </c>
      <c r="AW132" s="14" t="s">
        <v>36</v>
      </c>
      <c r="AX132" s="14" t="s">
        <v>83</v>
      </c>
      <c r="AY132" s="278" t="s">
        <v>132</v>
      </c>
    </row>
    <row r="133" s="2" customFormat="1" ht="33" customHeight="1">
      <c r="A133" s="37"/>
      <c r="B133" s="38"/>
      <c r="C133" s="218" t="s">
        <v>131</v>
      </c>
      <c r="D133" s="218" t="s">
        <v>135</v>
      </c>
      <c r="E133" s="219" t="s">
        <v>840</v>
      </c>
      <c r="F133" s="220" t="s">
        <v>841</v>
      </c>
      <c r="G133" s="221" t="s">
        <v>820</v>
      </c>
      <c r="H133" s="222">
        <v>19.300000000000001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203</v>
      </c>
      <c r="AT133" s="230" t="s">
        <v>135</v>
      </c>
      <c r="AU133" s="230" t="s">
        <v>87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203</v>
      </c>
      <c r="BM133" s="230" t="s">
        <v>143</v>
      </c>
    </row>
    <row r="134" s="13" customFormat="1">
      <c r="A134" s="13"/>
      <c r="B134" s="257"/>
      <c r="C134" s="258"/>
      <c r="D134" s="232" t="s">
        <v>472</v>
      </c>
      <c r="E134" s="267" t="s">
        <v>1</v>
      </c>
      <c r="F134" s="259" t="s">
        <v>822</v>
      </c>
      <c r="G134" s="258"/>
      <c r="H134" s="260">
        <v>19.300000000000001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6" t="s">
        <v>472</v>
      </c>
      <c r="AU134" s="266" t="s">
        <v>87</v>
      </c>
      <c r="AV134" s="13" t="s">
        <v>87</v>
      </c>
      <c r="AW134" s="13" t="s">
        <v>36</v>
      </c>
      <c r="AX134" s="13" t="s">
        <v>78</v>
      </c>
      <c r="AY134" s="266" t="s">
        <v>132</v>
      </c>
    </row>
    <row r="135" s="14" customFormat="1">
      <c r="A135" s="14"/>
      <c r="B135" s="268"/>
      <c r="C135" s="269"/>
      <c r="D135" s="232" t="s">
        <v>472</v>
      </c>
      <c r="E135" s="270" t="s">
        <v>1</v>
      </c>
      <c r="F135" s="271" t="s">
        <v>655</v>
      </c>
      <c r="G135" s="269"/>
      <c r="H135" s="272">
        <v>19.300000000000001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472</v>
      </c>
      <c r="AU135" s="278" t="s">
        <v>87</v>
      </c>
      <c r="AV135" s="14" t="s">
        <v>93</v>
      </c>
      <c r="AW135" s="14" t="s">
        <v>36</v>
      </c>
      <c r="AX135" s="14" t="s">
        <v>83</v>
      </c>
      <c r="AY135" s="278" t="s">
        <v>132</v>
      </c>
    </row>
    <row r="136" s="2" customFormat="1" ht="24.15" customHeight="1">
      <c r="A136" s="37"/>
      <c r="B136" s="38"/>
      <c r="C136" s="218" t="s">
        <v>96</v>
      </c>
      <c r="D136" s="218" t="s">
        <v>135</v>
      </c>
      <c r="E136" s="219" t="s">
        <v>842</v>
      </c>
      <c r="F136" s="220" t="s">
        <v>843</v>
      </c>
      <c r="G136" s="221" t="s">
        <v>820</v>
      </c>
      <c r="H136" s="222">
        <v>19.300000000000001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203</v>
      </c>
      <c r="AT136" s="230" t="s">
        <v>135</v>
      </c>
      <c r="AU136" s="230" t="s">
        <v>87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203</v>
      </c>
      <c r="BM136" s="230" t="s">
        <v>8</v>
      </c>
    </row>
    <row r="137" s="13" customFormat="1">
      <c r="A137" s="13"/>
      <c r="B137" s="257"/>
      <c r="C137" s="258"/>
      <c r="D137" s="232" t="s">
        <v>472</v>
      </c>
      <c r="E137" s="267" t="s">
        <v>1</v>
      </c>
      <c r="F137" s="259" t="s">
        <v>822</v>
      </c>
      <c r="G137" s="258"/>
      <c r="H137" s="260">
        <v>19.300000000000001</v>
      </c>
      <c r="I137" s="261"/>
      <c r="J137" s="258"/>
      <c r="K137" s="258"/>
      <c r="L137" s="262"/>
      <c r="M137" s="263"/>
      <c r="N137" s="264"/>
      <c r="O137" s="264"/>
      <c r="P137" s="264"/>
      <c r="Q137" s="264"/>
      <c r="R137" s="264"/>
      <c r="S137" s="264"/>
      <c r="T137" s="26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6" t="s">
        <v>472</v>
      </c>
      <c r="AU137" s="266" t="s">
        <v>87</v>
      </c>
      <c r="AV137" s="13" t="s">
        <v>87</v>
      </c>
      <c r="AW137" s="13" t="s">
        <v>36</v>
      </c>
      <c r="AX137" s="13" t="s">
        <v>78</v>
      </c>
      <c r="AY137" s="266" t="s">
        <v>132</v>
      </c>
    </row>
    <row r="138" s="14" customFormat="1">
      <c r="A138" s="14"/>
      <c r="B138" s="268"/>
      <c r="C138" s="269"/>
      <c r="D138" s="232" t="s">
        <v>472</v>
      </c>
      <c r="E138" s="270" t="s">
        <v>1</v>
      </c>
      <c r="F138" s="271" t="s">
        <v>655</v>
      </c>
      <c r="G138" s="269"/>
      <c r="H138" s="272">
        <v>19.300000000000001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472</v>
      </c>
      <c r="AU138" s="278" t="s">
        <v>87</v>
      </c>
      <c r="AV138" s="14" t="s">
        <v>93</v>
      </c>
      <c r="AW138" s="14" t="s">
        <v>36</v>
      </c>
      <c r="AX138" s="14" t="s">
        <v>83</v>
      </c>
      <c r="AY138" s="278" t="s">
        <v>132</v>
      </c>
    </row>
    <row r="139" s="2" customFormat="1" ht="24.15" customHeight="1">
      <c r="A139" s="37"/>
      <c r="B139" s="38"/>
      <c r="C139" s="218" t="s">
        <v>99</v>
      </c>
      <c r="D139" s="218" t="s">
        <v>135</v>
      </c>
      <c r="E139" s="219" t="s">
        <v>844</v>
      </c>
      <c r="F139" s="220" t="s">
        <v>845</v>
      </c>
      <c r="G139" s="221" t="s">
        <v>820</v>
      </c>
      <c r="H139" s="222">
        <v>19.300000000000001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203</v>
      </c>
      <c r="AT139" s="230" t="s">
        <v>135</v>
      </c>
      <c r="AU139" s="230" t="s">
        <v>87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203</v>
      </c>
      <c r="BM139" s="230" t="s">
        <v>148</v>
      </c>
    </row>
    <row r="140" s="13" customFormat="1">
      <c r="A140" s="13"/>
      <c r="B140" s="257"/>
      <c r="C140" s="258"/>
      <c r="D140" s="232" t="s">
        <v>472</v>
      </c>
      <c r="E140" s="267" t="s">
        <v>1</v>
      </c>
      <c r="F140" s="259" t="s">
        <v>822</v>
      </c>
      <c r="G140" s="258"/>
      <c r="H140" s="260">
        <v>19.300000000000001</v>
      </c>
      <c r="I140" s="261"/>
      <c r="J140" s="258"/>
      <c r="K140" s="258"/>
      <c r="L140" s="262"/>
      <c r="M140" s="263"/>
      <c r="N140" s="264"/>
      <c r="O140" s="264"/>
      <c r="P140" s="264"/>
      <c r="Q140" s="264"/>
      <c r="R140" s="264"/>
      <c r="S140" s="264"/>
      <c r="T140" s="26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6" t="s">
        <v>472</v>
      </c>
      <c r="AU140" s="266" t="s">
        <v>87</v>
      </c>
      <c r="AV140" s="13" t="s">
        <v>87</v>
      </c>
      <c r="AW140" s="13" t="s">
        <v>36</v>
      </c>
      <c r="AX140" s="13" t="s">
        <v>78</v>
      </c>
      <c r="AY140" s="266" t="s">
        <v>132</v>
      </c>
    </row>
    <row r="141" s="14" customFormat="1">
      <c r="A141" s="14"/>
      <c r="B141" s="268"/>
      <c r="C141" s="269"/>
      <c r="D141" s="232" t="s">
        <v>472</v>
      </c>
      <c r="E141" s="270" t="s">
        <v>1</v>
      </c>
      <c r="F141" s="271" t="s">
        <v>655</v>
      </c>
      <c r="G141" s="269"/>
      <c r="H141" s="272">
        <v>19.300000000000001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8" t="s">
        <v>472</v>
      </c>
      <c r="AU141" s="278" t="s">
        <v>87</v>
      </c>
      <c r="AV141" s="14" t="s">
        <v>93</v>
      </c>
      <c r="AW141" s="14" t="s">
        <v>36</v>
      </c>
      <c r="AX141" s="14" t="s">
        <v>83</v>
      </c>
      <c r="AY141" s="278" t="s">
        <v>132</v>
      </c>
    </row>
    <row r="142" s="2" customFormat="1" ht="24.15" customHeight="1">
      <c r="A142" s="37"/>
      <c r="B142" s="38"/>
      <c r="C142" s="218" t="s">
        <v>157</v>
      </c>
      <c r="D142" s="218" t="s">
        <v>135</v>
      </c>
      <c r="E142" s="219" t="s">
        <v>846</v>
      </c>
      <c r="F142" s="220" t="s">
        <v>847</v>
      </c>
      <c r="G142" s="221" t="s">
        <v>820</v>
      </c>
      <c r="H142" s="222">
        <v>19.300000000000001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203</v>
      </c>
      <c r="AT142" s="230" t="s">
        <v>135</v>
      </c>
      <c r="AU142" s="230" t="s">
        <v>87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203</v>
      </c>
      <c r="BM142" s="230" t="s">
        <v>207</v>
      </c>
    </row>
    <row r="143" s="13" customFormat="1">
      <c r="A143" s="13"/>
      <c r="B143" s="257"/>
      <c r="C143" s="258"/>
      <c r="D143" s="232" t="s">
        <v>472</v>
      </c>
      <c r="E143" s="267" t="s">
        <v>1</v>
      </c>
      <c r="F143" s="259" t="s">
        <v>822</v>
      </c>
      <c r="G143" s="258"/>
      <c r="H143" s="260">
        <v>19.300000000000001</v>
      </c>
      <c r="I143" s="261"/>
      <c r="J143" s="258"/>
      <c r="K143" s="258"/>
      <c r="L143" s="262"/>
      <c r="M143" s="263"/>
      <c r="N143" s="264"/>
      <c r="O143" s="264"/>
      <c r="P143" s="264"/>
      <c r="Q143" s="264"/>
      <c r="R143" s="264"/>
      <c r="S143" s="264"/>
      <c r="T143" s="26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6" t="s">
        <v>472</v>
      </c>
      <c r="AU143" s="266" t="s">
        <v>87</v>
      </c>
      <c r="AV143" s="13" t="s">
        <v>87</v>
      </c>
      <c r="AW143" s="13" t="s">
        <v>36</v>
      </c>
      <c r="AX143" s="13" t="s">
        <v>78</v>
      </c>
      <c r="AY143" s="266" t="s">
        <v>132</v>
      </c>
    </row>
    <row r="144" s="14" customFormat="1">
      <c r="A144" s="14"/>
      <c r="B144" s="268"/>
      <c r="C144" s="269"/>
      <c r="D144" s="232" t="s">
        <v>472</v>
      </c>
      <c r="E144" s="270" t="s">
        <v>1</v>
      </c>
      <c r="F144" s="271" t="s">
        <v>655</v>
      </c>
      <c r="G144" s="269"/>
      <c r="H144" s="272">
        <v>19.300000000000001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472</v>
      </c>
      <c r="AU144" s="278" t="s">
        <v>87</v>
      </c>
      <c r="AV144" s="14" t="s">
        <v>93</v>
      </c>
      <c r="AW144" s="14" t="s">
        <v>36</v>
      </c>
      <c r="AX144" s="14" t="s">
        <v>83</v>
      </c>
      <c r="AY144" s="278" t="s">
        <v>132</v>
      </c>
    </row>
    <row r="145" s="2" customFormat="1" ht="24.15" customHeight="1">
      <c r="A145" s="37"/>
      <c r="B145" s="38"/>
      <c r="C145" s="218" t="s">
        <v>161</v>
      </c>
      <c r="D145" s="218" t="s">
        <v>135</v>
      </c>
      <c r="E145" s="219" t="s">
        <v>848</v>
      </c>
      <c r="F145" s="220" t="s">
        <v>849</v>
      </c>
      <c r="G145" s="221" t="s">
        <v>820</v>
      </c>
      <c r="H145" s="222">
        <v>19.300000000000001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203</v>
      </c>
      <c r="AT145" s="230" t="s">
        <v>135</v>
      </c>
      <c r="AU145" s="230" t="s">
        <v>87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203</v>
      </c>
      <c r="BM145" s="230" t="s">
        <v>151</v>
      </c>
    </row>
    <row r="146" s="13" customFormat="1">
      <c r="A146" s="13"/>
      <c r="B146" s="257"/>
      <c r="C146" s="258"/>
      <c r="D146" s="232" t="s">
        <v>472</v>
      </c>
      <c r="E146" s="267" t="s">
        <v>1</v>
      </c>
      <c r="F146" s="259" t="s">
        <v>822</v>
      </c>
      <c r="G146" s="258"/>
      <c r="H146" s="260">
        <v>19.300000000000001</v>
      </c>
      <c r="I146" s="261"/>
      <c r="J146" s="258"/>
      <c r="K146" s="258"/>
      <c r="L146" s="262"/>
      <c r="M146" s="263"/>
      <c r="N146" s="264"/>
      <c r="O146" s="264"/>
      <c r="P146" s="264"/>
      <c r="Q146" s="264"/>
      <c r="R146" s="264"/>
      <c r="S146" s="264"/>
      <c r="T146" s="26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6" t="s">
        <v>472</v>
      </c>
      <c r="AU146" s="266" t="s">
        <v>87</v>
      </c>
      <c r="AV146" s="13" t="s">
        <v>87</v>
      </c>
      <c r="AW146" s="13" t="s">
        <v>36</v>
      </c>
      <c r="AX146" s="13" t="s">
        <v>78</v>
      </c>
      <c r="AY146" s="266" t="s">
        <v>132</v>
      </c>
    </row>
    <row r="147" s="14" customFormat="1">
      <c r="A147" s="14"/>
      <c r="B147" s="268"/>
      <c r="C147" s="269"/>
      <c r="D147" s="232" t="s">
        <v>472</v>
      </c>
      <c r="E147" s="270" t="s">
        <v>1</v>
      </c>
      <c r="F147" s="271" t="s">
        <v>655</v>
      </c>
      <c r="G147" s="269"/>
      <c r="H147" s="272">
        <v>19.300000000000001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472</v>
      </c>
      <c r="AU147" s="278" t="s">
        <v>87</v>
      </c>
      <c r="AV147" s="14" t="s">
        <v>93</v>
      </c>
      <c r="AW147" s="14" t="s">
        <v>36</v>
      </c>
      <c r="AX147" s="14" t="s">
        <v>83</v>
      </c>
      <c r="AY147" s="278" t="s">
        <v>132</v>
      </c>
    </row>
    <row r="148" s="2" customFormat="1" ht="24.15" customHeight="1">
      <c r="A148" s="37"/>
      <c r="B148" s="38"/>
      <c r="C148" s="218" t="s">
        <v>143</v>
      </c>
      <c r="D148" s="218" t="s">
        <v>135</v>
      </c>
      <c r="E148" s="219" t="s">
        <v>850</v>
      </c>
      <c r="F148" s="220" t="s">
        <v>851</v>
      </c>
      <c r="G148" s="221" t="s">
        <v>820</v>
      </c>
      <c r="H148" s="222">
        <v>4.9000000000000004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0.1837</v>
      </c>
      <c r="R148" s="228">
        <f>Q148*H148</f>
        <v>0.9001300000000001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203</v>
      </c>
      <c r="AT148" s="230" t="s">
        <v>135</v>
      </c>
      <c r="AU148" s="230" t="s">
        <v>87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203</v>
      </c>
      <c r="BM148" s="230" t="s">
        <v>156</v>
      </c>
    </row>
    <row r="149" s="13" customFormat="1">
      <c r="A149" s="13"/>
      <c r="B149" s="257"/>
      <c r="C149" s="258"/>
      <c r="D149" s="232" t="s">
        <v>472</v>
      </c>
      <c r="E149" s="267" t="s">
        <v>1</v>
      </c>
      <c r="F149" s="259" t="s">
        <v>852</v>
      </c>
      <c r="G149" s="258"/>
      <c r="H149" s="260">
        <v>4.9000000000000004</v>
      </c>
      <c r="I149" s="261"/>
      <c r="J149" s="258"/>
      <c r="K149" s="258"/>
      <c r="L149" s="262"/>
      <c r="M149" s="263"/>
      <c r="N149" s="264"/>
      <c r="O149" s="264"/>
      <c r="P149" s="264"/>
      <c r="Q149" s="264"/>
      <c r="R149" s="264"/>
      <c r="S149" s="264"/>
      <c r="T149" s="26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6" t="s">
        <v>472</v>
      </c>
      <c r="AU149" s="266" t="s">
        <v>87</v>
      </c>
      <c r="AV149" s="13" t="s">
        <v>87</v>
      </c>
      <c r="AW149" s="13" t="s">
        <v>36</v>
      </c>
      <c r="AX149" s="13" t="s">
        <v>78</v>
      </c>
      <c r="AY149" s="266" t="s">
        <v>132</v>
      </c>
    </row>
    <row r="150" s="14" customFormat="1">
      <c r="A150" s="14"/>
      <c r="B150" s="268"/>
      <c r="C150" s="269"/>
      <c r="D150" s="232" t="s">
        <v>472</v>
      </c>
      <c r="E150" s="270" t="s">
        <v>1</v>
      </c>
      <c r="F150" s="271" t="s">
        <v>655</v>
      </c>
      <c r="G150" s="269"/>
      <c r="H150" s="272">
        <v>4.9000000000000004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472</v>
      </c>
      <c r="AU150" s="278" t="s">
        <v>87</v>
      </c>
      <c r="AV150" s="14" t="s">
        <v>93</v>
      </c>
      <c r="AW150" s="14" t="s">
        <v>36</v>
      </c>
      <c r="AX150" s="14" t="s">
        <v>83</v>
      </c>
      <c r="AY150" s="278" t="s">
        <v>132</v>
      </c>
    </row>
    <row r="151" s="2" customFormat="1" ht="16.5" customHeight="1">
      <c r="A151" s="37"/>
      <c r="B151" s="38"/>
      <c r="C151" s="239" t="s">
        <v>170</v>
      </c>
      <c r="D151" s="239" t="s">
        <v>199</v>
      </c>
      <c r="E151" s="240" t="s">
        <v>853</v>
      </c>
      <c r="F151" s="241" t="s">
        <v>854</v>
      </c>
      <c r="G151" s="242" t="s">
        <v>820</v>
      </c>
      <c r="H151" s="243">
        <v>1</v>
      </c>
      <c r="I151" s="244"/>
      <c r="J151" s="245">
        <f>ROUND(I151*H151,2)</f>
        <v>0</v>
      </c>
      <c r="K151" s="246"/>
      <c r="L151" s="247"/>
      <c r="M151" s="248" t="s">
        <v>1</v>
      </c>
      <c r="N151" s="249" t="s">
        <v>43</v>
      </c>
      <c r="O151" s="90"/>
      <c r="P151" s="228">
        <f>O151*H151</f>
        <v>0</v>
      </c>
      <c r="Q151" s="228">
        <v>0.222</v>
      </c>
      <c r="R151" s="228">
        <f>Q151*H151</f>
        <v>0.222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202</v>
      </c>
      <c r="AT151" s="230" t="s">
        <v>199</v>
      </c>
      <c r="AU151" s="230" t="s">
        <v>87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203</v>
      </c>
      <c r="BM151" s="230" t="s">
        <v>275</v>
      </c>
    </row>
    <row r="152" s="2" customFormat="1" ht="37.8" customHeight="1">
      <c r="A152" s="37"/>
      <c r="B152" s="38"/>
      <c r="C152" s="218" t="s">
        <v>8</v>
      </c>
      <c r="D152" s="218" t="s">
        <v>135</v>
      </c>
      <c r="E152" s="219" t="s">
        <v>855</v>
      </c>
      <c r="F152" s="220" t="s">
        <v>856</v>
      </c>
      <c r="G152" s="221" t="s">
        <v>820</v>
      </c>
      <c r="H152" s="222">
        <v>185.5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0.084250000000000005</v>
      </c>
      <c r="R152" s="228">
        <f>Q152*H152</f>
        <v>15.628375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203</v>
      </c>
      <c r="AT152" s="230" t="s">
        <v>135</v>
      </c>
      <c r="AU152" s="230" t="s">
        <v>87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203</v>
      </c>
      <c r="BM152" s="230" t="s">
        <v>160</v>
      </c>
    </row>
    <row r="153" s="13" customFormat="1">
      <c r="A153" s="13"/>
      <c r="B153" s="257"/>
      <c r="C153" s="258"/>
      <c r="D153" s="232" t="s">
        <v>472</v>
      </c>
      <c r="E153" s="267" t="s">
        <v>1</v>
      </c>
      <c r="F153" s="259" t="s">
        <v>818</v>
      </c>
      <c r="G153" s="258"/>
      <c r="H153" s="260">
        <v>185.5</v>
      </c>
      <c r="I153" s="261"/>
      <c r="J153" s="258"/>
      <c r="K153" s="258"/>
      <c r="L153" s="262"/>
      <c r="M153" s="263"/>
      <c r="N153" s="264"/>
      <c r="O153" s="264"/>
      <c r="P153" s="264"/>
      <c r="Q153" s="264"/>
      <c r="R153" s="264"/>
      <c r="S153" s="264"/>
      <c r="T153" s="26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6" t="s">
        <v>472</v>
      </c>
      <c r="AU153" s="266" t="s">
        <v>87</v>
      </c>
      <c r="AV153" s="13" t="s">
        <v>87</v>
      </c>
      <c r="AW153" s="13" t="s">
        <v>36</v>
      </c>
      <c r="AX153" s="13" t="s">
        <v>78</v>
      </c>
      <c r="AY153" s="266" t="s">
        <v>132</v>
      </c>
    </row>
    <row r="154" s="14" customFormat="1">
      <c r="A154" s="14"/>
      <c r="B154" s="268"/>
      <c r="C154" s="269"/>
      <c r="D154" s="232" t="s">
        <v>472</v>
      </c>
      <c r="E154" s="270" t="s">
        <v>1</v>
      </c>
      <c r="F154" s="271" t="s">
        <v>655</v>
      </c>
      <c r="G154" s="269"/>
      <c r="H154" s="272">
        <v>185.5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472</v>
      </c>
      <c r="AU154" s="278" t="s">
        <v>87</v>
      </c>
      <c r="AV154" s="14" t="s">
        <v>93</v>
      </c>
      <c r="AW154" s="14" t="s">
        <v>36</v>
      </c>
      <c r="AX154" s="14" t="s">
        <v>83</v>
      </c>
      <c r="AY154" s="278" t="s">
        <v>132</v>
      </c>
    </row>
    <row r="155" s="2" customFormat="1" ht="24.15" customHeight="1">
      <c r="A155" s="37"/>
      <c r="B155" s="38"/>
      <c r="C155" s="239" t="s">
        <v>179</v>
      </c>
      <c r="D155" s="239" t="s">
        <v>199</v>
      </c>
      <c r="E155" s="240" t="s">
        <v>857</v>
      </c>
      <c r="F155" s="241" t="s">
        <v>858</v>
      </c>
      <c r="G155" s="242" t="s">
        <v>820</v>
      </c>
      <c r="H155" s="243">
        <v>34.5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43</v>
      </c>
      <c r="O155" s="90"/>
      <c r="P155" s="228">
        <f>O155*H155</f>
        <v>0</v>
      </c>
      <c r="Q155" s="228">
        <v>0.13100000000000001</v>
      </c>
      <c r="R155" s="228">
        <f>Q155*H155</f>
        <v>4.5194999999999999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202</v>
      </c>
      <c r="AT155" s="230" t="s">
        <v>199</v>
      </c>
      <c r="AU155" s="230" t="s">
        <v>87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203</v>
      </c>
      <c r="BM155" s="230" t="s">
        <v>164</v>
      </c>
    </row>
    <row r="156" s="2" customFormat="1" ht="24.15" customHeight="1">
      <c r="A156" s="37"/>
      <c r="B156" s="38"/>
      <c r="C156" s="239" t="s">
        <v>148</v>
      </c>
      <c r="D156" s="239" t="s">
        <v>199</v>
      </c>
      <c r="E156" s="240" t="s">
        <v>859</v>
      </c>
      <c r="F156" s="241" t="s">
        <v>860</v>
      </c>
      <c r="G156" s="242" t="s">
        <v>820</v>
      </c>
      <c r="H156" s="243">
        <v>37.100000000000001</v>
      </c>
      <c r="I156" s="244"/>
      <c r="J156" s="245">
        <f>ROUND(I156*H156,2)</f>
        <v>0</v>
      </c>
      <c r="K156" s="246"/>
      <c r="L156" s="247"/>
      <c r="M156" s="248" t="s">
        <v>1</v>
      </c>
      <c r="N156" s="249" t="s">
        <v>43</v>
      </c>
      <c r="O156" s="90"/>
      <c r="P156" s="228">
        <f>O156*H156</f>
        <v>0</v>
      </c>
      <c r="Q156" s="228">
        <v>0.13100000000000001</v>
      </c>
      <c r="R156" s="228">
        <f>Q156*H156</f>
        <v>4.8601000000000001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202</v>
      </c>
      <c r="AT156" s="230" t="s">
        <v>199</v>
      </c>
      <c r="AU156" s="230" t="s">
        <v>87</v>
      </c>
      <c r="AY156" s="16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203</v>
      </c>
      <c r="BM156" s="230" t="s">
        <v>169</v>
      </c>
    </row>
    <row r="157" s="13" customFormat="1">
      <c r="A157" s="13"/>
      <c r="B157" s="257"/>
      <c r="C157" s="258"/>
      <c r="D157" s="232" t="s">
        <v>472</v>
      </c>
      <c r="E157" s="267" t="s">
        <v>1</v>
      </c>
      <c r="F157" s="259" t="s">
        <v>861</v>
      </c>
      <c r="G157" s="258"/>
      <c r="H157" s="260">
        <v>37.100000000000001</v>
      </c>
      <c r="I157" s="261"/>
      <c r="J157" s="258"/>
      <c r="K157" s="258"/>
      <c r="L157" s="262"/>
      <c r="M157" s="263"/>
      <c r="N157" s="264"/>
      <c r="O157" s="264"/>
      <c r="P157" s="264"/>
      <c r="Q157" s="264"/>
      <c r="R157" s="264"/>
      <c r="S157" s="264"/>
      <c r="T157" s="26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6" t="s">
        <v>472</v>
      </c>
      <c r="AU157" s="266" t="s">
        <v>87</v>
      </c>
      <c r="AV157" s="13" t="s">
        <v>87</v>
      </c>
      <c r="AW157" s="13" t="s">
        <v>36</v>
      </c>
      <c r="AX157" s="13" t="s">
        <v>78</v>
      </c>
      <c r="AY157" s="266" t="s">
        <v>132</v>
      </c>
    </row>
    <row r="158" s="14" customFormat="1">
      <c r="A158" s="14"/>
      <c r="B158" s="268"/>
      <c r="C158" s="269"/>
      <c r="D158" s="232" t="s">
        <v>472</v>
      </c>
      <c r="E158" s="270" t="s">
        <v>1</v>
      </c>
      <c r="F158" s="271" t="s">
        <v>655</v>
      </c>
      <c r="G158" s="269"/>
      <c r="H158" s="272">
        <v>37.100000000000001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472</v>
      </c>
      <c r="AU158" s="278" t="s">
        <v>87</v>
      </c>
      <c r="AV158" s="14" t="s">
        <v>93</v>
      </c>
      <c r="AW158" s="14" t="s">
        <v>36</v>
      </c>
      <c r="AX158" s="14" t="s">
        <v>83</v>
      </c>
      <c r="AY158" s="278" t="s">
        <v>132</v>
      </c>
    </row>
    <row r="159" s="2" customFormat="1" ht="37.8" customHeight="1">
      <c r="A159" s="37"/>
      <c r="B159" s="38"/>
      <c r="C159" s="218" t="s">
        <v>251</v>
      </c>
      <c r="D159" s="218" t="s">
        <v>135</v>
      </c>
      <c r="E159" s="219" t="s">
        <v>862</v>
      </c>
      <c r="F159" s="220" t="s">
        <v>863</v>
      </c>
      <c r="G159" s="221" t="s">
        <v>820</v>
      </c>
      <c r="H159" s="222">
        <v>204.80000000000001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0.28999999999999998</v>
      </c>
      <c r="T159" s="229">
        <f>S159*H159</f>
        <v>59.391999999999996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203</v>
      </c>
      <c r="AT159" s="230" t="s">
        <v>135</v>
      </c>
      <c r="AU159" s="230" t="s">
        <v>87</v>
      </c>
      <c r="AY159" s="16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203</v>
      </c>
      <c r="BM159" s="230" t="s">
        <v>173</v>
      </c>
    </row>
    <row r="160" s="13" customFormat="1">
      <c r="A160" s="13"/>
      <c r="B160" s="257"/>
      <c r="C160" s="258"/>
      <c r="D160" s="232" t="s">
        <v>472</v>
      </c>
      <c r="E160" s="267" t="s">
        <v>1</v>
      </c>
      <c r="F160" s="259" t="s">
        <v>818</v>
      </c>
      <c r="G160" s="258"/>
      <c r="H160" s="260">
        <v>185.5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6" t="s">
        <v>472</v>
      </c>
      <c r="AU160" s="266" t="s">
        <v>87</v>
      </c>
      <c r="AV160" s="13" t="s">
        <v>87</v>
      </c>
      <c r="AW160" s="13" t="s">
        <v>36</v>
      </c>
      <c r="AX160" s="13" t="s">
        <v>78</v>
      </c>
      <c r="AY160" s="266" t="s">
        <v>132</v>
      </c>
    </row>
    <row r="161" s="13" customFormat="1">
      <c r="A161" s="13"/>
      <c r="B161" s="257"/>
      <c r="C161" s="258"/>
      <c r="D161" s="232" t="s">
        <v>472</v>
      </c>
      <c r="E161" s="267" t="s">
        <v>1</v>
      </c>
      <c r="F161" s="259" t="s">
        <v>822</v>
      </c>
      <c r="G161" s="258"/>
      <c r="H161" s="260">
        <v>19.300000000000001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6" t="s">
        <v>472</v>
      </c>
      <c r="AU161" s="266" t="s">
        <v>87</v>
      </c>
      <c r="AV161" s="13" t="s">
        <v>87</v>
      </c>
      <c r="AW161" s="13" t="s">
        <v>36</v>
      </c>
      <c r="AX161" s="13" t="s">
        <v>78</v>
      </c>
      <c r="AY161" s="266" t="s">
        <v>132</v>
      </c>
    </row>
    <row r="162" s="14" customFormat="1">
      <c r="A162" s="14"/>
      <c r="B162" s="268"/>
      <c r="C162" s="269"/>
      <c r="D162" s="232" t="s">
        <v>472</v>
      </c>
      <c r="E162" s="270" t="s">
        <v>1</v>
      </c>
      <c r="F162" s="271" t="s">
        <v>655</v>
      </c>
      <c r="G162" s="269"/>
      <c r="H162" s="272">
        <v>204.80000000000001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472</v>
      </c>
      <c r="AU162" s="278" t="s">
        <v>87</v>
      </c>
      <c r="AV162" s="14" t="s">
        <v>93</v>
      </c>
      <c r="AW162" s="14" t="s">
        <v>36</v>
      </c>
      <c r="AX162" s="14" t="s">
        <v>83</v>
      </c>
      <c r="AY162" s="278" t="s">
        <v>132</v>
      </c>
    </row>
    <row r="163" s="2" customFormat="1" ht="37.8" customHeight="1">
      <c r="A163" s="37"/>
      <c r="B163" s="38"/>
      <c r="C163" s="218" t="s">
        <v>207</v>
      </c>
      <c r="D163" s="218" t="s">
        <v>135</v>
      </c>
      <c r="E163" s="219" t="s">
        <v>864</v>
      </c>
      <c r="F163" s="220" t="s">
        <v>865</v>
      </c>
      <c r="G163" s="221" t="s">
        <v>820</v>
      </c>
      <c r="H163" s="222">
        <v>19.300000000000001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0.625</v>
      </c>
      <c r="T163" s="229">
        <f>S163*H163</f>
        <v>12.0625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203</v>
      </c>
      <c r="AT163" s="230" t="s">
        <v>135</v>
      </c>
      <c r="AU163" s="230" t="s">
        <v>87</v>
      </c>
      <c r="AY163" s="16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203</v>
      </c>
      <c r="BM163" s="230" t="s">
        <v>177</v>
      </c>
    </row>
    <row r="164" s="13" customFormat="1">
      <c r="A164" s="13"/>
      <c r="B164" s="257"/>
      <c r="C164" s="258"/>
      <c r="D164" s="232" t="s">
        <v>472</v>
      </c>
      <c r="E164" s="267" t="s">
        <v>1</v>
      </c>
      <c r="F164" s="259" t="s">
        <v>822</v>
      </c>
      <c r="G164" s="258"/>
      <c r="H164" s="260">
        <v>19.300000000000001</v>
      </c>
      <c r="I164" s="261"/>
      <c r="J164" s="258"/>
      <c r="K164" s="258"/>
      <c r="L164" s="262"/>
      <c r="M164" s="263"/>
      <c r="N164" s="264"/>
      <c r="O164" s="264"/>
      <c r="P164" s="264"/>
      <c r="Q164" s="264"/>
      <c r="R164" s="264"/>
      <c r="S164" s="264"/>
      <c r="T164" s="26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6" t="s">
        <v>472</v>
      </c>
      <c r="AU164" s="266" t="s">
        <v>87</v>
      </c>
      <c r="AV164" s="13" t="s">
        <v>87</v>
      </c>
      <c r="AW164" s="13" t="s">
        <v>36</v>
      </c>
      <c r="AX164" s="13" t="s">
        <v>78</v>
      </c>
      <c r="AY164" s="266" t="s">
        <v>132</v>
      </c>
    </row>
    <row r="165" s="14" customFormat="1">
      <c r="A165" s="14"/>
      <c r="B165" s="268"/>
      <c r="C165" s="269"/>
      <c r="D165" s="232" t="s">
        <v>472</v>
      </c>
      <c r="E165" s="270" t="s">
        <v>1</v>
      </c>
      <c r="F165" s="271" t="s">
        <v>655</v>
      </c>
      <c r="G165" s="269"/>
      <c r="H165" s="272">
        <v>19.300000000000001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472</v>
      </c>
      <c r="AU165" s="278" t="s">
        <v>87</v>
      </c>
      <c r="AV165" s="14" t="s">
        <v>93</v>
      </c>
      <c r="AW165" s="14" t="s">
        <v>36</v>
      </c>
      <c r="AX165" s="14" t="s">
        <v>83</v>
      </c>
      <c r="AY165" s="278" t="s">
        <v>132</v>
      </c>
    </row>
    <row r="166" s="2" customFormat="1" ht="24.15" customHeight="1">
      <c r="A166" s="37"/>
      <c r="B166" s="38"/>
      <c r="C166" s="218" t="s">
        <v>258</v>
      </c>
      <c r="D166" s="218" t="s">
        <v>135</v>
      </c>
      <c r="E166" s="219" t="s">
        <v>866</v>
      </c>
      <c r="F166" s="220" t="s">
        <v>867</v>
      </c>
      <c r="G166" s="221" t="s">
        <v>820</v>
      </c>
      <c r="H166" s="222">
        <v>19.300000000000001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0.316</v>
      </c>
      <c r="T166" s="229">
        <f>S166*H166</f>
        <v>6.0988000000000007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203</v>
      </c>
      <c r="AT166" s="230" t="s">
        <v>135</v>
      </c>
      <c r="AU166" s="230" t="s">
        <v>87</v>
      </c>
      <c r="AY166" s="16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203</v>
      </c>
      <c r="BM166" s="230" t="s">
        <v>182</v>
      </c>
    </row>
    <row r="167" s="13" customFormat="1">
      <c r="A167" s="13"/>
      <c r="B167" s="257"/>
      <c r="C167" s="258"/>
      <c r="D167" s="232" t="s">
        <v>472</v>
      </c>
      <c r="E167" s="267" t="s">
        <v>1</v>
      </c>
      <c r="F167" s="259" t="s">
        <v>822</v>
      </c>
      <c r="G167" s="258"/>
      <c r="H167" s="260">
        <v>19.300000000000001</v>
      </c>
      <c r="I167" s="261"/>
      <c r="J167" s="258"/>
      <c r="K167" s="258"/>
      <c r="L167" s="262"/>
      <c r="M167" s="263"/>
      <c r="N167" s="264"/>
      <c r="O167" s="264"/>
      <c r="P167" s="264"/>
      <c r="Q167" s="264"/>
      <c r="R167" s="264"/>
      <c r="S167" s="264"/>
      <c r="T167" s="26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6" t="s">
        <v>472</v>
      </c>
      <c r="AU167" s="266" t="s">
        <v>87</v>
      </c>
      <c r="AV167" s="13" t="s">
        <v>87</v>
      </c>
      <c r="AW167" s="13" t="s">
        <v>36</v>
      </c>
      <c r="AX167" s="13" t="s">
        <v>78</v>
      </c>
      <c r="AY167" s="266" t="s">
        <v>132</v>
      </c>
    </row>
    <row r="168" s="14" customFormat="1">
      <c r="A168" s="14"/>
      <c r="B168" s="268"/>
      <c r="C168" s="269"/>
      <c r="D168" s="232" t="s">
        <v>472</v>
      </c>
      <c r="E168" s="270" t="s">
        <v>1</v>
      </c>
      <c r="F168" s="271" t="s">
        <v>655</v>
      </c>
      <c r="G168" s="269"/>
      <c r="H168" s="272">
        <v>19.300000000000001</v>
      </c>
      <c r="I168" s="273"/>
      <c r="J168" s="269"/>
      <c r="K168" s="269"/>
      <c r="L168" s="274"/>
      <c r="M168" s="275"/>
      <c r="N168" s="276"/>
      <c r="O168" s="276"/>
      <c r="P168" s="276"/>
      <c r="Q168" s="276"/>
      <c r="R168" s="276"/>
      <c r="S168" s="276"/>
      <c r="T168" s="27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8" t="s">
        <v>472</v>
      </c>
      <c r="AU168" s="278" t="s">
        <v>87</v>
      </c>
      <c r="AV168" s="14" t="s">
        <v>93</v>
      </c>
      <c r="AW168" s="14" t="s">
        <v>36</v>
      </c>
      <c r="AX168" s="14" t="s">
        <v>83</v>
      </c>
      <c r="AY168" s="278" t="s">
        <v>132</v>
      </c>
    </row>
    <row r="169" s="2" customFormat="1" ht="24.15" customHeight="1">
      <c r="A169" s="37"/>
      <c r="B169" s="38"/>
      <c r="C169" s="218" t="s">
        <v>151</v>
      </c>
      <c r="D169" s="218" t="s">
        <v>135</v>
      </c>
      <c r="E169" s="219" t="s">
        <v>868</v>
      </c>
      <c r="F169" s="220" t="s">
        <v>869</v>
      </c>
      <c r="G169" s="221" t="s">
        <v>820</v>
      </c>
      <c r="H169" s="222">
        <v>4.9000000000000004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203</v>
      </c>
      <c r="AT169" s="230" t="s">
        <v>135</v>
      </c>
      <c r="AU169" s="230" t="s">
        <v>87</v>
      </c>
      <c r="AY169" s="16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203</v>
      </c>
      <c r="BM169" s="230" t="s">
        <v>325</v>
      </c>
    </row>
    <row r="170" s="13" customFormat="1">
      <c r="A170" s="13"/>
      <c r="B170" s="257"/>
      <c r="C170" s="258"/>
      <c r="D170" s="232" t="s">
        <v>472</v>
      </c>
      <c r="E170" s="267" t="s">
        <v>1</v>
      </c>
      <c r="F170" s="259" t="s">
        <v>852</v>
      </c>
      <c r="G170" s="258"/>
      <c r="H170" s="260">
        <v>4.9000000000000004</v>
      </c>
      <c r="I170" s="261"/>
      <c r="J170" s="258"/>
      <c r="K170" s="258"/>
      <c r="L170" s="262"/>
      <c r="M170" s="263"/>
      <c r="N170" s="264"/>
      <c r="O170" s="264"/>
      <c r="P170" s="264"/>
      <c r="Q170" s="264"/>
      <c r="R170" s="264"/>
      <c r="S170" s="264"/>
      <c r="T170" s="26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6" t="s">
        <v>472</v>
      </c>
      <c r="AU170" s="266" t="s">
        <v>87</v>
      </c>
      <c r="AV170" s="13" t="s">
        <v>87</v>
      </c>
      <c r="AW170" s="13" t="s">
        <v>36</v>
      </c>
      <c r="AX170" s="13" t="s">
        <v>78</v>
      </c>
      <c r="AY170" s="266" t="s">
        <v>132</v>
      </c>
    </row>
    <row r="171" s="14" customFormat="1">
      <c r="A171" s="14"/>
      <c r="B171" s="268"/>
      <c r="C171" s="269"/>
      <c r="D171" s="232" t="s">
        <v>472</v>
      </c>
      <c r="E171" s="270" t="s">
        <v>1</v>
      </c>
      <c r="F171" s="271" t="s">
        <v>655</v>
      </c>
      <c r="G171" s="269"/>
      <c r="H171" s="272">
        <v>4.9000000000000004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8" t="s">
        <v>472</v>
      </c>
      <c r="AU171" s="278" t="s">
        <v>87</v>
      </c>
      <c r="AV171" s="14" t="s">
        <v>93</v>
      </c>
      <c r="AW171" s="14" t="s">
        <v>36</v>
      </c>
      <c r="AX171" s="14" t="s">
        <v>83</v>
      </c>
      <c r="AY171" s="278" t="s">
        <v>132</v>
      </c>
    </row>
    <row r="172" s="2" customFormat="1" ht="24.15" customHeight="1">
      <c r="A172" s="37"/>
      <c r="B172" s="38"/>
      <c r="C172" s="218" t="s">
        <v>265</v>
      </c>
      <c r="D172" s="218" t="s">
        <v>135</v>
      </c>
      <c r="E172" s="219" t="s">
        <v>870</v>
      </c>
      <c r="F172" s="220" t="s">
        <v>871</v>
      </c>
      <c r="G172" s="221" t="s">
        <v>820</v>
      </c>
      <c r="H172" s="222">
        <v>185.5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203</v>
      </c>
      <c r="AT172" s="230" t="s">
        <v>135</v>
      </c>
      <c r="AU172" s="230" t="s">
        <v>87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203</v>
      </c>
      <c r="BM172" s="230" t="s">
        <v>185</v>
      </c>
    </row>
    <row r="173" s="13" customFormat="1">
      <c r="A173" s="13"/>
      <c r="B173" s="257"/>
      <c r="C173" s="258"/>
      <c r="D173" s="232" t="s">
        <v>472</v>
      </c>
      <c r="E173" s="267" t="s">
        <v>1</v>
      </c>
      <c r="F173" s="259" t="s">
        <v>818</v>
      </c>
      <c r="G173" s="258"/>
      <c r="H173" s="260">
        <v>185.5</v>
      </c>
      <c r="I173" s="261"/>
      <c r="J173" s="258"/>
      <c r="K173" s="258"/>
      <c r="L173" s="262"/>
      <c r="M173" s="263"/>
      <c r="N173" s="264"/>
      <c r="O173" s="264"/>
      <c r="P173" s="264"/>
      <c r="Q173" s="264"/>
      <c r="R173" s="264"/>
      <c r="S173" s="264"/>
      <c r="T173" s="26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6" t="s">
        <v>472</v>
      </c>
      <c r="AU173" s="266" t="s">
        <v>87</v>
      </c>
      <c r="AV173" s="13" t="s">
        <v>87</v>
      </c>
      <c r="AW173" s="13" t="s">
        <v>36</v>
      </c>
      <c r="AX173" s="13" t="s">
        <v>78</v>
      </c>
      <c r="AY173" s="266" t="s">
        <v>132</v>
      </c>
    </row>
    <row r="174" s="14" customFormat="1">
      <c r="A174" s="14"/>
      <c r="B174" s="268"/>
      <c r="C174" s="269"/>
      <c r="D174" s="232" t="s">
        <v>472</v>
      </c>
      <c r="E174" s="270" t="s">
        <v>1</v>
      </c>
      <c r="F174" s="271" t="s">
        <v>655</v>
      </c>
      <c r="G174" s="269"/>
      <c r="H174" s="272">
        <v>185.5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472</v>
      </c>
      <c r="AU174" s="278" t="s">
        <v>87</v>
      </c>
      <c r="AV174" s="14" t="s">
        <v>93</v>
      </c>
      <c r="AW174" s="14" t="s">
        <v>36</v>
      </c>
      <c r="AX174" s="14" t="s">
        <v>83</v>
      </c>
      <c r="AY174" s="278" t="s">
        <v>132</v>
      </c>
    </row>
    <row r="175" s="2" customFormat="1" ht="24.15" customHeight="1">
      <c r="A175" s="37"/>
      <c r="B175" s="38"/>
      <c r="C175" s="218" t="s">
        <v>156</v>
      </c>
      <c r="D175" s="218" t="s">
        <v>135</v>
      </c>
      <c r="E175" s="219" t="s">
        <v>872</v>
      </c>
      <c r="F175" s="220" t="s">
        <v>873</v>
      </c>
      <c r="G175" s="221" t="s">
        <v>214</v>
      </c>
      <c r="H175" s="222">
        <v>27.800000000000001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203</v>
      </c>
      <c r="AT175" s="230" t="s">
        <v>135</v>
      </c>
      <c r="AU175" s="230" t="s">
        <v>87</v>
      </c>
      <c r="AY175" s="16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203</v>
      </c>
      <c r="BM175" s="230" t="s">
        <v>340</v>
      </c>
    </row>
    <row r="176" s="13" customFormat="1">
      <c r="A176" s="13"/>
      <c r="B176" s="257"/>
      <c r="C176" s="258"/>
      <c r="D176" s="232" t="s">
        <v>472</v>
      </c>
      <c r="E176" s="267" t="s">
        <v>1</v>
      </c>
      <c r="F176" s="259" t="s">
        <v>874</v>
      </c>
      <c r="G176" s="258"/>
      <c r="H176" s="260">
        <v>27.799999999999997</v>
      </c>
      <c r="I176" s="261"/>
      <c r="J176" s="258"/>
      <c r="K176" s="258"/>
      <c r="L176" s="262"/>
      <c r="M176" s="263"/>
      <c r="N176" s="264"/>
      <c r="O176" s="264"/>
      <c r="P176" s="264"/>
      <c r="Q176" s="264"/>
      <c r="R176" s="264"/>
      <c r="S176" s="264"/>
      <c r="T176" s="26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6" t="s">
        <v>472</v>
      </c>
      <c r="AU176" s="266" t="s">
        <v>87</v>
      </c>
      <c r="AV176" s="13" t="s">
        <v>87</v>
      </c>
      <c r="AW176" s="13" t="s">
        <v>36</v>
      </c>
      <c r="AX176" s="13" t="s">
        <v>78</v>
      </c>
      <c r="AY176" s="266" t="s">
        <v>132</v>
      </c>
    </row>
    <row r="177" s="14" customFormat="1">
      <c r="A177" s="14"/>
      <c r="B177" s="268"/>
      <c r="C177" s="269"/>
      <c r="D177" s="232" t="s">
        <v>472</v>
      </c>
      <c r="E177" s="270" t="s">
        <v>1</v>
      </c>
      <c r="F177" s="271" t="s">
        <v>655</v>
      </c>
      <c r="G177" s="269"/>
      <c r="H177" s="272">
        <v>27.799999999999997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8" t="s">
        <v>472</v>
      </c>
      <c r="AU177" s="278" t="s">
        <v>87</v>
      </c>
      <c r="AV177" s="14" t="s">
        <v>93</v>
      </c>
      <c r="AW177" s="14" t="s">
        <v>36</v>
      </c>
      <c r="AX177" s="14" t="s">
        <v>83</v>
      </c>
      <c r="AY177" s="278" t="s">
        <v>132</v>
      </c>
    </row>
    <row r="178" s="2" customFormat="1" ht="37.8" customHeight="1">
      <c r="A178" s="37"/>
      <c r="B178" s="38"/>
      <c r="C178" s="218" t="s">
        <v>7</v>
      </c>
      <c r="D178" s="218" t="s">
        <v>135</v>
      </c>
      <c r="E178" s="219" t="s">
        <v>875</v>
      </c>
      <c r="F178" s="220" t="s">
        <v>876</v>
      </c>
      <c r="G178" s="221" t="s">
        <v>214</v>
      </c>
      <c r="H178" s="222">
        <v>29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0.20000000000000001</v>
      </c>
      <c r="T178" s="229">
        <f>S178*H178</f>
        <v>5.8000000000000007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203</v>
      </c>
      <c r="AT178" s="230" t="s">
        <v>135</v>
      </c>
      <c r="AU178" s="230" t="s">
        <v>87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203</v>
      </c>
      <c r="BM178" s="230" t="s">
        <v>877</v>
      </c>
    </row>
    <row r="179" s="13" customFormat="1">
      <c r="A179" s="13"/>
      <c r="B179" s="257"/>
      <c r="C179" s="258"/>
      <c r="D179" s="232" t="s">
        <v>472</v>
      </c>
      <c r="E179" s="267" t="s">
        <v>1</v>
      </c>
      <c r="F179" s="259" t="s">
        <v>878</v>
      </c>
      <c r="G179" s="258"/>
      <c r="H179" s="260">
        <v>29</v>
      </c>
      <c r="I179" s="261"/>
      <c r="J179" s="258"/>
      <c r="K179" s="258"/>
      <c r="L179" s="262"/>
      <c r="M179" s="263"/>
      <c r="N179" s="264"/>
      <c r="O179" s="264"/>
      <c r="P179" s="264"/>
      <c r="Q179" s="264"/>
      <c r="R179" s="264"/>
      <c r="S179" s="264"/>
      <c r="T179" s="26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6" t="s">
        <v>472</v>
      </c>
      <c r="AU179" s="266" t="s">
        <v>87</v>
      </c>
      <c r="AV179" s="13" t="s">
        <v>87</v>
      </c>
      <c r="AW179" s="13" t="s">
        <v>36</v>
      </c>
      <c r="AX179" s="13" t="s">
        <v>83</v>
      </c>
      <c r="AY179" s="266" t="s">
        <v>132</v>
      </c>
    </row>
    <row r="180" s="2" customFormat="1" ht="24.15" customHeight="1">
      <c r="A180" s="37"/>
      <c r="B180" s="38"/>
      <c r="C180" s="218" t="s">
        <v>275</v>
      </c>
      <c r="D180" s="218" t="s">
        <v>135</v>
      </c>
      <c r="E180" s="219" t="s">
        <v>879</v>
      </c>
      <c r="F180" s="220" t="s">
        <v>880</v>
      </c>
      <c r="G180" s="221" t="s">
        <v>214</v>
      </c>
      <c r="H180" s="222">
        <v>29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0.11934</v>
      </c>
      <c r="R180" s="228">
        <f>Q180*H180</f>
        <v>3.4608600000000003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203</v>
      </c>
      <c r="AT180" s="230" t="s">
        <v>135</v>
      </c>
      <c r="AU180" s="230" t="s">
        <v>87</v>
      </c>
      <c r="AY180" s="16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203</v>
      </c>
      <c r="BM180" s="230" t="s">
        <v>881</v>
      </c>
    </row>
    <row r="181" s="2" customFormat="1" ht="16.5" customHeight="1">
      <c r="A181" s="37"/>
      <c r="B181" s="38"/>
      <c r="C181" s="239" t="s">
        <v>279</v>
      </c>
      <c r="D181" s="239" t="s">
        <v>199</v>
      </c>
      <c r="E181" s="240" t="s">
        <v>882</v>
      </c>
      <c r="F181" s="241" t="s">
        <v>883</v>
      </c>
      <c r="G181" s="242" t="s">
        <v>214</v>
      </c>
      <c r="H181" s="243">
        <v>30.449999999999999</v>
      </c>
      <c r="I181" s="244"/>
      <c r="J181" s="245">
        <f>ROUND(I181*H181,2)</f>
        <v>0</v>
      </c>
      <c r="K181" s="246"/>
      <c r="L181" s="247"/>
      <c r="M181" s="248" t="s">
        <v>1</v>
      </c>
      <c r="N181" s="249" t="s">
        <v>43</v>
      </c>
      <c r="O181" s="90"/>
      <c r="P181" s="228">
        <f>O181*H181</f>
        <v>0</v>
      </c>
      <c r="Q181" s="228">
        <v>0.108</v>
      </c>
      <c r="R181" s="228">
        <f>Q181*H181</f>
        <v>3.2885999999999997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549</v>
      </c>
      <c r="AT181" s="230" t="s">
        <v>199</v>
      </c>
      <c r="AU181" s="230" t="s">
        <v>87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83</v>
      </c>
      <c r="BK181" s="231">
        <f>ROUND(I181*H181,2)</f>
        <v>0</v>
      </c>
      <c r="BL181" s="16" t="s">
        <v>549</v>
      </c>
      <c r="BM181" s="230" t="s">
        <v>884</v>
      </c>
    </row>
    <row r="182" s="13" customFormat="1">
      <c r="A182" s="13"/>
      <c r="B182" s="257"/>
      <c r="C182" s="258"/>
      <c r="D182" s="232" t="s">
        <v>472</v>
      </c>
      <c r="E182" s="258"/>
      <c r="F182" s="259" t="s">
        <v>885</v>
      </c>
      <c r="G182" s="258"/>
      <c r="H182" s="260">
        <v>30.449999999999999</v>
      </c>
      <c r="I182" s="261"/>
      <c r="J182" s="258"/>
      <c r="K182" s="258"/>
      <c r="L182" s="262"/>
      <c r="M182" s="263"/>
      <c r="N182" s="264"/>
      <c r="O182" s="264"/>
      <c r="P182" s="264"/>
      <c r="Q182" s="264"/>
      <c r="R182" s="264"/>
      <c r="S182" s="264"/>
      <c r="T182" s="26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6" t="s">
        <v>472</v>
      </c>
      <c r="AU182" s="266" t="s">
        <v>87</v>
      </c>
      <c r="AV182" s="13" t="s">
        <v>87</v>
      </c>
      <c r="AW182" s="13" t="s">
        <v>4</v>
      </c>
      <c r="AX182" s="13" t="s">
        <v>83</v>
      </c>
      <c r="AY182" s="266" t="s">
        <v>132</v>
      </c>
    </row>
    <row r="183" s="2" customFormat="1" ht="24.15" customHeight="1">
      <c r="A183" s="37"/>
      <c r="B183" s="38"/>
      <c r="C183" s="218" t="s">
        <v>160</v>
      </c>
      <c r="D183" s="218" t="s">
        <v>135</v>
      </c>
      <c r="E183" s="219" t="s">
        <v>778</v>
      </c>
      <c r="F183" s="220" t="s">
        <v>779</v>
      </c>
      <c r="G183" s="221" t="s">
        <v>735</v>
      </c>
      <c r="H183" s="222">
        <v>83.352999999999994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203</v>
      </c>
      <c r="AT183" s="230" t="s">
        <v>135</v>
      </c>
      <c r="AU183" s="230" t="s">
        <v>87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83</v>
      </c>
      <c r="BK183" s="231">
        <f>ROUND(I183*H183,2)</f>
        <v>0</v>
      </c>
      <c r="BL183" s="16" t="s">
        <v>203</v>
      </c>
      <c r="BM183" s="230" t="s">
        <v>348</v>
      </c>
    </row>
    <row r="184" s="2" customFormat="1" ht="24.15" customHeight="1">
      <c r="A184" s="37"/>
      <c r="B184" s="38"/>
      <c r="C184" s="218" t="s">
        <v>286</v>
      </c>
      <c r="D184" s="218" t="s">
        <v>135</v>
      </c>
      <c r="E184" s="219" t="s">
        <v>781</v>
      </c>
      <c r="F184" s="220" t="s">
        <v>782</v>
      </c>
      <c r="G184" s="221" t="s">
        <v>735</v>
      </c>
      <c r="H184" s="222">
        <v>1583.7070000000001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203</v>
      </c>
      <c r="AT184" s="230" t="s">
        <v>135</v>
      </c>
      <c r="AU184" s="230" t="s">
        <v>87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203</v>
      </c>
      <c r="BM184" s="230" t="s">
        <v>356</v>
      </c>
    </row>
    <row r="185" s="13" customFormat="1">
      <c r="A185" s="13"/>
      <c r="B185" s="257"/>
      <c r="C185" s="258"/>
      <c r="D185" s="232" t="s">
        <v>472</v>
      </c>
      <c r="E185" s="267" t="s">
        <v>1</v>
      </c>
      <c r="F185" s="259" t="s">
        <v>886</v>
      </c>
      <c r="G185" s="258"/>
      <c r="H185" s="260">
        <v>1583.7069999999999</v>
      </c>
      <c r="I185" s="261"/>
      <c r="J185" s="258"/>
      <c r="K185" s="258"/>
      <c r="L185" s="262"/>
      <c r="M185" s="263"/>
      <c r="N185" s="264"/>
      <c r="O185" s="264"/>
      <c r="P185" s="264"/>
      <c r="Q185" s="264"/>
      <c r="R185" s="264"/>
      <c r="S185" s="264"/>
      <c r="T185" s="26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6" t="s">
        <v>472</v>
      </c>
      <c r="AU185" s="266" t="s">
        <v>87</v>
      </c>
      <c r="AV185" s="13" t="s">
        <v>87</v>
      </c>
      <c r="AW185" s="13" t="s">
        <v>36</v>
      </c>
      <c r="AX185" s="13" t="s">
        <v>78</v>
      </c>
      <c r="AY185" s="266" t="s">
        <v>132</v>
      </c>
    </row>
    <row r="186" s="14" customFormat="1">
      <c r="A186" s="14"/>
      <c r="B186" s="268"/>
      <c r="C186" s="269"/>
      <c r="D186" s="232" t="s">
        <v>472</v>
      </c>
      <c r="E186" s="270" t="s">
        <v>1</v>
      </c>
      <c r="F186" s="271" t="s">
        <v>655</v>
      </c>
      <c r="G186" s="269"/>
      <c r="H186" s="272">
        <v>1583.7069999999999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472</v>
      </c>
      <c r="AU186" s="278" t="s">
        <v>87</v>
      </c>
      <c r="AV186" s="14" t="s">
        <v>93</v>
      </c>
      <c r="AW186" s="14" t="s">
        <v>36</v>
      </c>
      <c r="AX186" s="14" t="s">
        <v>83</v>
      </c>
      <c r="AY186" s="278" t="s">
        <v>132</v>
      </c>
    </row>
    <row r="187" s="2" customFormat="1" ht="37.8" customHeight="1">
      <c r="A187" s="37"/>
      <c r="B187" s="38"/>
      <c r="C187" s="218" t="s">
        <v>164</v>
      </c>
      <c r="D187" s="218" t="s">
        <v>135</v>
      </c>
      <c r="E187" s="219" t="s">
        <v>887</v>
      </c>
      <c r="F187" s="220" t="s">
        <v>888</v>
      </c>
      <c r="G187" s="221" t="s">
        <v>735</v>
      </c>
      <c r="H187" s="222">
        <v>12.063000000000001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203</v>
      </c>
      <c r="AT187" s="230" t="s">
        <v>135</v>
      </c>
      <c r="AU187" s="230" t="s">
        <v>87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203</v>
      </c>
      <c r="BM187" s="230" t="s">
        <v>364</v>
      </c>
    </row>
    <row r="188" s="2" customFormat="1" ht="37.8" customHeight="1">
      <c r="A188" s="37"/>
      <c r="B188" s="38"/>
      <c r="C188" s="218" t="s">
        <v>293</v>
      </c>
      <c r="D188" s="218" t="s">
        <v>135</v>
      </c>
      <c r="E188" s="219" t="s">
        <v>889</v>
      </c>
      <c r="F188" s="220" t="s">
        <v>890</v>
      </c>
      <c r="G188" s="221" t="s">
        <v>735</v>
      </c>
      <c r="H188" s="222">
        <v>65.191999999999993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203</v>
      </c>
      <c r="AT188" s="230" t="s">
        <v>135</v>
      </c>
      <c r="AU188" s="230" t="s">
        <v>87</v>
      </c>
      <c r="AY188" s="16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203</v>
      </c>
      <c r="BM188" s="230" t="s">
        <v>372</v>
      </c>
    </row>
    <row r="189" s="13" customFormat="1">
      <c r="A189" s="13"/>
      <c r="B189" s="257"/>
      <c r="C189" s="258"/>
      <c r="D189" s="232" t="s">
        <v>472</v>
      </c>
      <c r="E189" s="267" t="s">
        <v>1</v>
      </c>
      <c r="F189" s="259" t="s">
        <v>891</v>
      </c>
      <c r="G189" s="258"/>
      <c r="H189" s="260">
        <v>65.192000000000007</v>
      </c>
      <c r="I189" s="261"/>
      <c r="J189" s="258"/>
      <c r="K189" s="258"/>
      <c r="L189" s="262"/>
      <c r="M189" s="263"/>
      <c r="N189" s="264"/>
      <c r="O189" s="264"/>
      <c r="P189" s="264"/>
      <c r="Q189" s="264"/>
      <c r="R189" s="264"/>
      <c r="S189" s="264"/>
      <c r="T189" s="26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6" t="s">
        <v>472</v>
      </c>
      <c r="AU189" s="266" t="s">
        <v>87</v>
      </c>
      <c r="AV189" s="13" t="s">
        <v>87</v>
      </c>
      <c r="AW189" s="13" t="s">
        <v>36</v>
      </c>
      <c r="AX189" s="13" t="s">
        <v>83</v>
      </c>
      <c r="AY189" s="266" t="s">
        <v>132</v>
      </c>
    </row>
    <row r="190" s="2" customFormat="1" ht="44.25" customHeight="1">
      <c r="A190" s="37"/>
      <c r="B190" s="38"/>
      <c r="C190" s="218" t="s">
        <v>169</v>
      </c>
      <c r="D190" s="218" t="s">
        <v>135</v>
      </c>
      <c r="E190" s="219" t="s">
        <v>892</v>
      </c>
      <c r="F190" s="220" t="s">
        <v>893</v>
      </c>
      <c r="G190" s="221" t="s">
        <v>735</v>
      </c>
      <c r="H190" s="222">
        <v>6.0990000000000002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203</v>
      </c>
      <c r="AT190" s="230" t="s">
        <v>135</v>
      </c>
      <c r="AU190" s="230" t="s">
        <v>87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203</v>
      </c>
      <c r="BM190" s="230" t="s">
        <v>379</v>
      </c>
    </row>
    <row r="191" s="2" customFormat="1" ht="24.15" customHeight="1">
      <c r="A191" s="37"/>
      <c r="B191" s="38"/>
      <c r="C191" s="218" t="s">
        <v>300</v>
      </c>
      <c r="D191" s="218" t="s">
        <v>135</v>
      </c>
      <c r="E191" s="219" t="s">
        <v>894</v>
      </c>
      <c r="F191" s="220" t="s">
        <v>895</v>
      </c>
      <c r="G191" s="221" t="s">
        <v>735</v>
      </c>
      <c r="H191" s="222">
        <v>32.880000000000003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43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203</v>
      </c>
      <c r="AT191" s="230" t="s">
        <v>135</v>
      </c>
      <c r="AU191" s="230" t="s">
        <v>87</v>
      </c>
      <c r="AY191" s="16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203</v>
      </c>
      <c r="BM191" s="230" t="s">
        <v>387</v>
      </c>
    </row>
    <row r="192" s="2" customFormat="1" ht="24.15" customHeight="1">
      <c r="A192" s="37"/>
      <c r="B192" s="38"/>
      <c r="C192" s="218" t="s">
        <v>173</v>
      </c>
      <c r="D192" s="218" t="s">
        <v>135</v>
      </c>
      <c r="E192" s="219" t="s">
        <v>896</v>
      </c>
      <c r="F192" s="220" t="s">
        <v>897</v>
      </c>
      <c r="G192" s="221" t="s">
        <v>735</v>
      </c>
      <c r="H192" s="222">
        <v>624.72000000000003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203</v>
      </c>
      <c r="AT192" s="230" t="s">
        <v>135</v>
      </c>
      <c r="AU192" s="230" t="s">
        <v>87</v>
      </c>
      <c r="AY192" s="16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83</v>
      </c>
      <c r="BK192" s="231">
        <f>ROUND(I192*H192,2)</f>
        <v>0</v>
      </c>
      <c r="BL192" s="16" t="s">
        <v>203</v>
      </c>
      <c r="BM192" s="230" t="s">
        <v>395</v>
      </c>
    </row>
    <row r="193" s="13" customFormat="1">
      <c r="A193" s="13"/>
      <c r="B193" s="257"/>
      <c r="C193" s="258"/>
      <c r="D193" s="232" t="s">
        <v>472</v>
      </c>
      <c r="E193" s="267" t="s">
        <v>1</v>
      </c>
      <c r="F193" s="259" t="s">
        <v>898</v>
      </c>
      <c r="G193" s="258"/>
      <c r="H193" s="260">
        <v>624.72000000000003</v>
      </c>
      <c r="I193" s="261"/>
      <c r="J193" s="258"/>
      <c r="K193" s="258"/>
      <c r="L193" s="262"/>
      <c r="M193" s="263"/>
      <c r="N193" s="264"/>
      <c r="O193" s="264"/>
      <c r="P193" s="264"/>
      <c r="Q193" s="264"/>
      <c r="R193" s="264"/>
      <c r="S193" s="264"/>
      <c r="T193" s="26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6" t="s">
        <v>472</v>
      </c>
      <c r="AU193" s="266" t="s">
        <v>87</v>
      </c>
      <c r="AV193" s="13" t="s">
        <v>87</v>
      </c>
      <c r="AW193" s="13" t="s">
        <v>36</v>
      </c>
      <c r="AX193" s="13" t="s">
        <v>78</v>
      </c>
      <c r="AY193" s="266" t="s">
        <v>132</v>
      </c>
    </row>
    <row r="194" s="14" customFormat="1">
      <c r="A194" s="14"/>
      <c r="B194" s="268"/>
      <c r="C194" s="269"/>
      <c r="D194" s="232" t="s">
        <v>472</v>
      </c>
      <c r="E194" s="270" t="s">
        <v>1</v>
      </c>
      <c r="F194" s="271" t="s">
        <v>655</v>
      </c>
      <c r="G194" s="269"/>
      <c r="H194" s="272">
        <v>624.72000000000003</v>
      </c>
      <c r="I194" s="273"/>
      <c r="J194" s="269"/>
      <c r="K194" s="269"/>
      <c r="L194" s="274"/>
      <c r="M194" s="282"/>
      <c r="N194" s="283"/>
      <c r="O194" s="283"/>
      <c r="P194" s="283"/>
      <c r="Q194" s="283"/>
      <c r="R194" s="283"/>
      <c r="S194" s="283"/>
      <c r="T194" s="28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8" t="s">
        <v>472</v>
      </c>
      <c r="AU194" s="278" t="s">
        <v>87</v>
      </c>
      <c r="AV194" s="14" t="s">
        <v>93</v>
      </c>
      <c r="AW194" s="14" t="s">
        <v>36</v>
      </c>
      <c r="AX194" s="14" t="s">
        <v>83</v>
      </c>
      <c r="AY194" s="278" t="s">
        <v>132</v>
      </c>
    </row>
    <row r="195" s="2" customFormat="1" ht="6.96" customHeight="1">
      <c r="A195" s="37"/>
      <c r="B195" s="65"/>
      <c r="C195" s="66"/>
      <c r="D195" s="66"/>
      <c r="E195" s="66"/>
      <c r="F195" s="66"/>
      <c r="G195" s="66"/>
      <c r="H195" s="66"/>
      <c r="I195" s="66"/>
      <c r="J195" s="66"/>
      <c r="K195" s="66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QyvhSR5wfEm0pm6reZVJ3d4pS+ADn5Orip4VvcIUP/ObRtnrc2K7kZ7LnaKcJnC/5MBGU6d21vY0fqDzA4oSAw==" hashValue="tcDbLhib10fTSF7M5M8fgTQu68GxpGxU2jsmOZd9XBDqwl5CMCPmRZLUfz+mFBfKMcIiactfu6RTgQ8K7Je7aA==" algorithmName="SHA-512" password="C43E"/>
  <autoFilter ref="C117:K19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250217_PDPS_Koldinova - Dukelská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35</v>
      </c>
      <c r="G12" s="37"/>
      <c r="H12" s="37"/>
      <c r="I12" s="139" t="s">
        <v>22</v>
      </c>
      <c r="J12" s="143" t="str">
        <f>'Rekapitulace stavby'!AN8</f>
        <v>8. 4. 2024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00255661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Klatovy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25680595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SWARCO Traffic CZ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ROUND((SUM(BE118:BE159)),  2)</f>
        <v>0</v>
      </c>
      <c r="G33" s="37"/>
      <c r="H33" s="37"/>
      <c r="I33" s="154">
        <v>0.20999999999999999</v>
      </c>
      <c r="J33" s="153">
        <f>ROUND(((SUM(BE118:BE159))*I33),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ROUND((SUM(BF118:BF159)),  2)</f>
        <v>0</v>
      </c>
      <c r="G34" s="37"/>
      <c r="H34" s="37"/>
      <c r="I34" s="154">
        <v>0.12</v>
      </c>
      <c r="J34" s="153">
        <f>ROUND(((SUM(BF118:BF159))*I34),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ROUND((SUM(BG118:BG159)),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ROUND((SUM(BH118:BH159)),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ROUND((SUM(BI118:BI159)),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250217_PDPS_Koldinova - Dukelská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7 - Dopravní značení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Klatovy</v>
      </c>
      <c r="G91" s="39"/>
      <c r="H91" s="39"/>
      <c r="I91" s="31" t="s">
        <v>31</v>
      </c>
      <c r="J91" s="35" t="str">
        <f>E21</f>
        <v>SWARCO Traffic CZ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900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901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250217_PDPS_Koldinova - Dukelská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7 - Dopravní značení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8. 4. 2024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Město Klatovy</v>
      </c>
      <c r="G114" s="39"/>
      <c r="H114" s="39"/>
      <c r="I114" s="31" t="s">
        <v>31</v>
      </c>
      <c r="J114" s="35" t="str">
        <f>E21</f>
        <v>SWARCO Traffic CZ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117</v>
      </c>
      <c r="D117" s="193" t="s">
        <v>63</v>
      </c>
      <c r="E117" s="193" t="s">
        <v>59</v>
      </c>
      <c r="F117" s="193" t="s">
        <v>60</v>
      </c>
      <c r="G117" s="193" t="s">
        <v>118</v>
      </c>
      <c r="H117" s="193" t="s">
        <v>119</v>
      </c>
      <c r="I117" s="193" t="s">
        <v>120</v>
      </c>
      <c r="J117" s="194" t="s">
        <v>107</v>
      </c>
      <c r="K117" s="195" t="s">
        <v>121</v>
      </c>
      <c r="L117" s="196"/>
      <c r="M117" s="99" t="s">
        <v>1</v>
      </c>
      <c r="N117" s="100" t="s">
        <v>42</v>
      </c>
      <c r="O117" s="100" t="s">
        <v>122</v>
      </c>
      <c r="P117" s="100" t="s">
        <v>123</v>
      </c>
      <c r="Q117" s="100" t="s">
        <v>124</v>
      </c>
      <c r="R117" s="100" t="s">
        <v>125</v>
      </c>
      <c r="S117" s="100" t="s">
        <v>126</v>
      </c>
      <c r="T117" s="101" t="s">
        <v>127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128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0.236765</v>
      </c>
      <c r="S118" s="103"/>
      <c r="T118" s="200">
        <f>T119</f>
        <v>0.082000000000000003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77</v>
      </c>
      <c r="AU118" s="16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77</v>
      </c>
      <c r="E119" s="205" t="s">
        <v>902</v>
      </c>
      <c r="F119" s="205" t="s">
        <v>903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0.236765</v>
      </c>
      <c r="S119" s="210"/>
      <c r="T119" s="212">
        <f>T120</f>
        <v>0.082000000000000003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77</v>
      </c>
      <c r="AU119" s="214" t="s">
        <v>78</v>
      </c>
      <c r="AY119" s="213" t="s">
        <v>132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77</v>
      </c>
      <c r="E120" s="216" t="s">
        <v>161</v>
      </c>
      <c r="F120" s="216" t="s">
        <v>904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SUM(P121:P159)</f>
        <v>0</v>
      </c>
      <c r="Q120" s="210"/>
      <c r="R120" s="211">
        <f>SUM(R121:R159)</f>
        <v>0.236765</v>
      </c>
      <c r="S120" s="210"/>
      <c r="T120" s="212">
        <f>SUM(T121:T159)</f>
        <v>0.082000000000000003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77</v>
      </c>
      <c r="AU120" s="214" t="s">
        <v>83</v>
      </c>
      <c r="AY120" s="213" t="s">
        <v>132</v>
      </c>
      <c r="BK120" s="215">
        <f>SUM(BK121:BK159)</f>
        <v>0</v>
      </c>
    </row>
    <row r="121" s="2" customFormat="1" ht="24.15" customHeight="1">
      <c r="A121" s="37"/>
      <c r="B121" s="38"/>
      <c r="C121" s="218" t="s">
        <v>83</v>
      </c>
      <c r="D121" s="218" t="s">
        <v>135</v>
      </c>
      <c r="E121" s="219" t="s">
        <v>905</v>
      </c>
      <c r="F121" s="220" t="s">
        <v>906</v>
      </c>
      <c r="G121" s="221" t="s">
        <v>138</v>
      </c>
      <c r="H121" s="222">
        <v>4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43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93</v>
      </c>
      <c r="AT121" s="230" t="s">
        <v>135</v>
      </c>
      <c r="AU121" s="230" t="s">
        <v>87</v>
      </c>
      <c r="AY121" s="16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93</v>
      </c>
      <c r="BM121" s="230" t="s">
        <v>93</v>
      </c>
    </row>
    <row r="122" s="2" customFormat="1" ht="16.5" customHeight="1">
      <c r="A122" s="37"/>
      <c r="B122" s="38"/>
      <c r="C122" s="239" t="s">
        <v>87</v>
      </c>
      <c r="D122" s="239" t="s">
        <v>199</v>
      </c>
      <c r="E122" s="240" t="s">
        <v>907</v>
      </c>
      <c r="F122" s="241" t="s">
        <v>908</v>
      </c>
      <c r="G122" s="242" t="s">
        <v>138</v>
      </c>
      <c r="H122" s="243">
        <v>2</v>
      </c>
      <c r="I122" s="244"/>
      <c r="J122" s="245">
        <f>ROUND(I122*H122,2)</f>
        <v>0</v>
      </c>
      <c r="K122" s="246"/>
      <c r="L122" s="247"/>
      <c r="M122" s="248" t="s">
        <v>1</v>
      </c>
      <c r="N122" s="249" t="s">
        <v>43</v>
      </c>
      <c r="O122" s="90"/>
      <c r="P122" s="228">
        <f>O122*H122</f>
        <v>0</v>
      </c>
      <c r="Q122" s="228">
        <v>0.0025000000000000001</v>
      </c>
      <c r="R122" s="228">
        <f>Q122*H122</f>
        <v>0.0050000000000000001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202</v>
      </c>
      <c r="AT122" s="230" t="s">
        <v>199</v>
      </c>
      <c r="AU122" s="230" t="s">
        <v>87</v>
      </c>
      <c r="AY122" s="16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203</v>
      </c>
      <c r="BM122" s="230" t="s">
        <v>909</v>
      </c>
    </row>
    <row r="123" s="2" customFormat="1" ht="16.5" customHeight="1">
      <c r="A123" s="37"/>
      <c r="B123" s="38"/>
      <c r="C123" s="239" t="s">
        <v>90</v>
      </c>
      <c r="D123" s="239" t="s">
        <v>199</v>
      </c>
      <c r="E123" s="240" t="s">
        <v>910</v>
      </c>
      <c r="F123" s="241" t="s">
        <v>911</v>
      </c>
      <c r="G123" s="242" t="s">
        <v>138</v>
      </c>
      <c r="H123" s="243">
        <v>1</v>
      </c>
      <c r="I123" s="244"/>
      <c r="J123" s="245">
        <f>ROUND(I123*H123,2)</f>
        <v>0</v>
      </c>
      <c r="K123" s="246"/>
      <c r="L123" s="247"/>
      <c r="M123" s="248" t="s">
        <v>1</v>
      </c>
      <c r="N123" s="249" t="s">
        <v>43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202</v>
      </c>
      <c r="AT123" s="230" t="s">
        <v>199</v>
      </c>
      <c r="AU123" s="230" t="s">
        <v>87</v>
      </c>
      <c r="AY123" s="16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203</v>
      </c>
      <c r="BM123" s="230" t="s">
        <v>912</v>
      </c>
    </row>
    <row r="124" s="2" customFormat="1" ht="16.5" customHeight="1">
      <c r="A124" s="37"/>
      <c r="B124" s="38"/>
      <c r="C124" s="239" t="s">
        <v>93</v>
      </c>
      <c r="D124" s="239" t="s">
        <v>199</v>
      </c>
      <c r="E124" s="240" t="s">
        <v>913</v>
      </c>
      <c r="F124" s="241" t="s">
        <v>914</v>
      </c>
      <c r="G124" s="242" t="s">
        <v>138</v>
      </c>
      <c r="H124" s="243">
        <v>1</v>
      </c>
      <c r="I124" s="244"/>
      <c r="J124" s="245">
        <f>ROUND(I124*H124,2)</f>
        <v>0</v>
      </c>
      <c r="K124" s="246"/>
      <c r="L124" s="247"/>
      <c r="M124" s="248" t="s">
        <v>1</v>
      </c>
      <c r="N124" s="249" t="s">
        <v>43</v>
      </c>
      <c r="O124" s="90"/>
      <c r="P124" s="228">
        <f>O124*H124</f>
        <v>0</v>
      </c>
      <c r="Q124" s="228">
        <v>0.0050000000000000001</v>
      </c>
      <c r="R124" s="228">
        <f>Q124*H124</f>
        <v>0.0050000000000000001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202</v>
      </c>
      <c r="AT124" s="230" t="s">
        <v>199</v>
      </c>
      <c r="AU124" s="230" t="s">
        <v>87</v>
      </c>
      <c r="AY124" s="16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203</v>
      </c>
      <c r="BM124" s="230" t="s">
        <v>915</v>
      </c>
    </row>
    <row r="125" s="2" customFormat="1" ht="24.15" customHeight="1">
      <c r="A125" s="37"/>
      <c r="B125" s="38"/>
      <c r="C125" s="218" t="s">
        <v>131</v>
      </c>
      <c r="D125" s="218" t="s">
        <v>135</v>
      </c>
      <c r="E125" s="219" t="s">
        <v>916</v>
      </c>
      <c r="F125" s="220" t="s">
        <v>917</v>
      </c>
      <c r="G125" s="221" t="s">
        <v>138</v>
      </c>
      <c r="H125" s="222">
        <v>2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43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203</v>
      </c>
      <c r="AT125" s="230" t="s">
        <v>135</v>
      </c>
      <c r="AU125" s="230" t="s">
        <v>87</v>
      </c>
      <c r="AY125" s="16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203</v>
      </c>
      <c r="BM125" s="230" t="s">
        <v>918</v>
      </c>
    </row>
    <row r="126" s="2" customFormat="1" ht="24.15" customHeight="1">
      <c r="A126" s="37"/>
      <c r="B126" s="38"/>
      <c r="C126" s="239" t="s">
        <v>96</v>
      </c>
      <c r="D126" s="239" t="s">
        <v>199</v>
      </c>
      <c r="E126" s="240" t="s">
        <v>919</v>
      </c>
      <c r="F126" s="241" t="s">
        <v>920</v>
      </c>
      <c r="G126" s="242" t="s">
        <v>138</v>
      </c>
      <c r="H126" s="243">
        <v>2</v>
      </c>
      <c r="I126" s="244"/>
      <c r="J126" s="245">
        <f>ROUND(I126*H126,2)</f>
        <v>0</v>
      </c>
      <c r="K126" s="246"/>
      <c r="L126" s="247"/>
      <c r="M126" s="248" t="s">
        <v>1</v>
      </c>
      <c r="N126" s="249" t="s">
        <v>43</v>
      </c>
      <c r="O126" s="90"/>
      <c r="P126" s="228">
        <f>O126*H126</f>
        <v>0</v>
      </c>
      <c r="Q126" s="228">
        <v>0.0155</v>
      </c>
      <c r="R126" s="228">
        <f>Q126*H126</f>
        <v>0.031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549</v>
      </c>
      <c r="AT126" s="230" t="s">
        <v>199</v>
      </c>
      <c r="AU126" s="230" t="s">
        <v>87</v>
      </c>
      <c r="AY126" s="16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549</v>
      </c>
      <c r="BM126" s="230" t="s">
        <v>921</v>
      </c>
    </row>
    <row r="127" s="2" customFormat="1" ht="24.15" customHeight="1">
      <c r="A127" s="37"/>
      <c r="B127" s="38"/>
      <c r="C127" s="218" t="s">
        <v>99</v>
      </c>
      <c r="D127" s="218" t="s">
        <v>135</v>
      </c>
      <c r="E127" s="219" t="s">
        <v>922</v>
      </c>
      <c r="F127" s="220" t="s">
        <v>923</v>
      </c>
      <c r="G127" s="221" t="s">
        <v>138</v>
      </c>
      <c r="H127" s="222">
        <v>2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43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203</v>
      </c>
      <c r="AT127" s="230" t="s">
        <v>135</v>
      </c>
      <c r="AU127" s="230" t="s">
        <v>87</v>
      </c>
      <c r="AY127" s="16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203</v>
      </c>
      <c r="BM127" s="230" t="s">
        <v>924</v>
      </c>
    </row>
    <row r="128" s="2" customFormat="1" ht="21.75" customHeight="1">
      <c r="A128" s="37"/>
      <c r="B128" s="38"/>
      <c r="C128" s="239" t="s">
        <v>157</v>
      </c>
      <c r="D128" s="239" t="s">
        <v>199</v>
      </c>
      <c r="E128" s="240" t="s">
        <v>925</v>
      </c>
      <c r="F128" s="241" t="s">
        <v>926</v>
      </c>
      <c r="G128" s="242" t="s">
        <v>138</v>
      </c>
      <c r="H128" s="243">
        <v>2</v>
      </c>
      <c r="I128" s="244"/>
      <c r="J128" s="245">
        <f>ROUND(I128*H128,2)</f>
        <v>0</v>
      </c>
      <c r="K128" s="246"/>
      <c r="L128" s="247"/>
      <c r="M128" s="248" t="s">
        <v>1</v>
      </c>
      <c r="N128" s="249" t="s">
        <v>43</v>
      </c>
      <c r="O128" s="90"/>
      <c r="P128" s="228">
        <f>O128*H128</f>
        <v>0</v>
      </c>
      <c r="Q128" s="228">
        <v>0.0025000000000000001</v>
      </c>
      <c r="R128" s="228">
        <f>Q128*H128</f>
        <v>0.0050000000000000001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549</v>
      </c>
      <c r="AT128" s="230" t="s">
        <v>199</v>
      </c>
      <c r="AU128" s="230" t="s">
        <v>87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549</v>
      </c>
      <c r="BM128" s="230" t="s">
        <v>927</v>
      </c>
    </row>
    <row r="129" s="2" customFormat="1" ht="16.5" customHeight="1">
      <c r="A129" s="37"/>
      <c r="B129" s="38"/>
      <c r="C129" s="239" t="s">
        <v>161</v>
      </c>
      <c r="D129" s="239" t="s">
        <v>199</v>
      </c>
      <c r="E129" s="240" t="s">
        <v>928</v>
      </c>
      <c r="F129" s="241" t="s">
        <v>929</v>
      </c>
      <c r="G129" s="242" t="s">
        <v>138</v>
      </c>
      <c r="H129" s="243">
        <v>8</v>
      </c>
      <c r="I129" s="244"/>
      <c r="J129" s="245">
        <f>ROUND(I129*H129,2)</f>
        <v>0</v>
      </c>
      <c r="K129" s="246"/>
      <c r="L129" s="247"/>
      <c r="M129" s="248" t="s">
        <v>1</v>
      </c>
      <c r="N129" s="249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157</v>
      </c>
      <c r="AT129" s="230" t="s">
        <v>199</v>
      </c>
      <c r="AU129" s="230" t="s">
        <v>87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93</v>
      </c>
      <c r="BM129" s="230" t="s">
        <v>143</v>
      </c>
    </row>
    <row r="130" s="2" customFormat="1" ht="16.5" customHeight="1">
      <c r="A130" s="37"/>
      <c r="B130" s="38"/>
      <c r="C130" s="239" t="s">
        <v>143</v>
      </c>
      <c r="D130" s="239" t="s">
        <v>199</v>
      </c>
      <c r="E130" s="240" t="s">
        <v>301</v>
      </c>
      <c r="F130" s="241" t="s">
        <v>302</v>
      </c>
      <c r="G130" s="242" t="s">
        <v>214</v>
      </c>
      <c r="H130" s="243">
        <v>8</v>
      </c>
      <c r="I130" s="244"/>
      <c r="J130" s="245">
        <f>ROUND(I130*H130,2)</f>
        <v>0</v>
      </c>
      <c r="K130" s="246"/>
      <c r="L130" s="247"/>
      <c r="M130" s="248" t="s">
        <v>1</v>
      </c>
      <c r="N130" s="249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157</v>
      </c>
      <c r="AT130" s="230" t="s">
        <v>199</v>
      </c>
      <c r="AU130" s="230" t="s">
        <v>87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93</v>
      </c>
      <c r="BM130" s="230" t="s">
        <v>8</v>
      </c>
    </row>
    <row r="131" s="2" customFormat="1" ht="24.15" customHeight="1">
      <c r="A131" s="37"/>
      <c r="B131" s="38"/>
      <c r="C131" s="218" t="s">
        <v>170</v>
      </c>
      <c r="D131" s="218" t="s">
        <v>135</v>
      </c>
      <c r="E131" s="219" t="s">
        <v>930</v>
      </c>
      <c r="F131" s="220" t="s">
        <v>931</v>
      </c>
      <c r="G131" s="221" t="s">
        <v>214</v>
      </c>
      <c r="H131" s="222">
        <v>337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43</v>
      </c>
      <c r="O131" s="90"/>
      <c r="P131" s="228">
        <f>O131*H131</f>
        <v>0</v>
      </c>
      <c r="Q131" s="228">
        <v>0.00012999999999999999</v>
      </c>
      <c r="R131" s="228">
        <f>Q131*H131</f>
        <v>0.043809999999999995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93</v>
      </c>
      <c r="AT131" s="230" t="s">
        <v>135</v>
      </c>
      <c r="AU131" s="230" t="s">
        <v>87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93</v>
      </c>
      <c r="BM131" s="230" t="s">
        <v>932</v>
      </c>
    </row>
    <row r="132" s="13" customFormat="1">
      <c r="A132" s="13"/>
      <c r="B132" s="257"/>
      <c r="C132" s="258"/>
      <c r="D132" s="232" t="s">
        <v>472</v>
      </c>
      <c r="E132" s="267" t="s">
        <v>1</v>
      </c>
      <c r="F132" s="259" t="s">
        <v>933</v>
      </c>
      <c r="G132" s="258"/>
      <c r="H132" s="260">
        <v>120</v>
      </c>
      <c r="I132" s="261"/>
      <c r="J132" s="258"/>
      <c r="K132" s="258"/>
      <c r="L132" s="262"/>
      <c r="M132" s="263"/>
      <c r="N132" s="264"/>
      <c r="O132" s="264"/>
      <c r="P132" s="264"/>
      <c r="Q132" s="264"/>
      <c r="R132" s="264"/>
      <c r="S132" s="264"/>
      <c r="T132" s="26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6" t="s">
        <v>472</v>
      </c>
      <c r="AU132" s="266" t="s">
        <v>87</v>
      </c>
      <c r="AV132" s="13" t="s">
        <v>87</v>
      </c>
      <c r="AW132" s="13" t="s">
        <v>36</v>
      </c>
      <c r="AX132" s="13" t="s">
        <v>78</v>
      </c>
      <c r="AY132" s="266" t="s">
        <v>132</v>
      </c>
    </row>
    <row r="133" s="13" customFormat="1">
      <c r="A133" s="13"/>
      <c r="B133" s="257"/>
      <c r="C133" s="258"/>
      <c r="D133" s="232" t="s">
        <v>472</v>
      </c>
      <c r="E133" s="267" t="s">
        <v>1</v>
      </c>
      <c r="F133" s="259" t="s">
        <v>934</v>
      </c>
      <c r="G133" s="258"/>
      <c r="H133" s="260">
        <v>52</v>
      </c>
      <c r="I133" s="261"/>
      <c r="J133" s="258"/>
      <c r="K133" s="258"/>
      <c r="L133" s="262"/>
      <c r="M133" s="263"/>
      <c r="N133" s="264"/>
      <c r="O133" s="264"/>
      <c r="P133" s="264"/>
      <c r="Q133" s="264"/>
      <c r="R133" s="264"/>
      <c r="S133" s="264"/>
      <c r="T133" s="26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6" t="s">
        <v>472</v>
      </c>
      <c r="AU133" s="266" t="s">
        <v>87</v>
      </c>
      <c r="AV133" s="13" t="s">
        <v>87</v>
      </c>
      <c r="AW133" s="13" t="s">
        <v>36</v>
      </c>
      <c r="AX133" s="13" t="s">
        <v>78</v>
      </c>
      <c r="AY133" s="266" t="s">
        <v>132</v>
      </c>
    </row>
    <row r="134" s="13" customFormat="1">
      <c r="A134" s="13"/>
      <c r="B134" s="257"/>
      <c r="C134" s="258"/>
      <c r="D134" s="232" t="s">
        <v>472</v>
      </c>
      <c r="E134" s="267" t="s">
        <v>1</v>
      </c>
      <c r="F134" s="259" t="s">
        <v>935</v>
      </c>
      <c r="G134" s="258"/>
      <c r="H134" s="260">
        <v>155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6" t="s">
        <v>472</v>
      </c>
      <c r="AU134" s="266" t="s">
        <v>87</v>
      </c>
      <c r="AV134" s="13" t="s">
        <v>87</v>
      </c>
      <c r="AW134" s="13" t="s">
        <v>36</v>
      </c>
      <c r="AX134" s="13" t="s">
        <v>78</v>
      </c>
      <c r="AY134" s="266" t="s">
        <v>132</v>
      </c>
    </row>
    <row r="135" s="13" customFormat="1">
      <c r="A135" s="13"/>
      <c r="B135" s="257"/>
      <c r="C135" s="258"/>
      <c r="D135" s="232" t="s">
        <v>472</v>
      </c>
      <c r="E135" s="267" t="s">
        <v>1</v>
      </c>
      <c r="F135" s="259" t="s">
        <v>936</v>
      </c>
      <c r="G135" s="258"/>
      <c r="H135" s="260">
        <v>10</v>
      </c>
      <c r="I135" s="261"/>
      <c r="J135" s="258"/>
      <c r="K135" s="258"/>
      <c r="L135" s="262"/>
      <c r="M135" s="263"/>
      <c r="N135" s="264"/>
      <c r="O135" s="264"/>
      <c r="P135" s="264"/>
      <c r="Q135" s="264"/>
      <c r="R135" s="264"/>
      <c r="S135" s="264"/>
      <c r="T135" s="26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6" t="s">
        <v>472</v>
      </c>
      <c r="AU135" s="266" t="s">
        <v>87</v>
      </c>
      <c r="AV135" s="13" t="s">
        <v>87</v>
      </c>
      <c r="AW135" s="13" t="s">
        <v>36</v>
      </c>
      <c r="AX135" s="13" t="s">
        <v>78</v>
      </c>
      <c r="AY135" s="266" t="s">
        <v>132</v>
      </c>
    </row>
    <row r="136" s="14" customFormat="1">
      <c r="A136" s="14"/>
      <c r="B136" s="268"/>
      <c r="C136" s="269"/>
      <c r="D136" s="232" t="s">
        <v>472</v>
      </c>
      <c r="E136" s="270" t="s">
        <v>1</v>
      </c>
      <c r="F136" s="271" t="s">
        <v>655</v>
      </c>
      <c r="G136" s="269"/>
      <c r="H136" s="272">
        <v>337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8" t="s">
        <v>472</v>
      </c>
      <c r="AU136" s="278" t="s">
        <v>87</v>
      </c>
      <c r="AV136" s="14" t="s">
        <v>93</v>
      </c>
      <c r="AW136" s="14" t="s">
        <v>36</v>
      </c>
      <c r="AX136" s="14" t="s">
        <v>83</v>
      </c>
      <c r="AY136" s="278" t="s">
        <v>132</v>
      </c>
    </row>
    <row r="137" s="2" customFormat="1" ht="24.15" customHeight="1">
      <c r="A137" s="37"/>
      <c r="B137" s="38"/>
      <c r="C137" s="218" t="s">
        <v>8</v>
      </c>
      <c r="D137" s="218" t="s">
        <v>135</v>
      </c>
      <c r="E137" s="219" t="s">
        <v>937</v>
      </c>
      <c r="F137" s="220" t="s">
        <v>938</v>
      </c>
      <c r="G137" s="221" t="s">
        <v>214</v>
      </c>
      <c r="H137" s="222">
        <v>93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6.0000000000000002E-05</v>
      </c>
      <c r="R137" s="228">
        <f>Q137*H137</f>
        <v>0.0055799999999999999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93</v>
      </c>
      <c r="AT137" s="230" t="s">
        <v>135</v>
      </c>
      <c r="AU137" s="230" t="s">
        <v>87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93</v>
      </c>
      <c r="BM137" s="230" t="s">
        <v>939</v>
      </c>
    </row>
    <row r="138" s="13" customFormat="1">
      <c r="A138" s="13"/>
      <c r="B138" s="257"/>
      <c r="C138" s="258"/>
      <c r="D138" s="232" t="s">
        <v>472</v>
      </c>
      <c r="E138" s="267" t="s">
        <v>1</v>
      </c>
      <c r="F138" s="259" t="s">
        <v>940</v>
      </c>
      <c r="G138" s="258"/>
      <c r="H138" s="260">
        <v>93</v>
      </c>
      <c r="I138" s="261"/>
      <c r="J138" s="258"/>
      <c r="K138" s="258"/>
      <c r="L138" s="262"/>
      <c r="M138" s="263"/>
      <c r="N138" s="264"/>
      <c r="O138" s="264"/>
      <c r="P138" s="264"/>
      <c r="Q138" s="264"/>
      <c r="R138" s="264"/>
      <c r="S138" s="264"/>
      <c r="T138" s="26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6" t="s">
        <v>472</v>
      </c>
      <c r="AU138" s="266" t="s">
        <v>87</v>
      </c>
      <c r="AV138" s="13" t="s">
        <v>87</v>
      </c>
      <c r="AW138" s="13" t="s">
        <v>36</v>
      </c>
      <c r="AX138" s="13" t="s">
        <v>83</v>
      </c>
      <c r="AY138" s="266" t="s">
        <v>132</v>
      </c>
    </row>
    <row r="139" s="2" customFormat="1" ht="24.15" customHeight="1">
      <c r="A139" s="37"/>
      <c r="B139" s="38"/>
      <c r="C139" s="218" t="s">
        <v>179</v>
      </c>
      <c r="D139" s="218" t="s">
        <v>135</v>
      </c>
      <c r="E139" s="219" t="s">
        <v>941</v>
      </c>
      <c r="F139" s="220" t="s">
        <v>942</v>
      </c>
      <c r="G139" s="221" t="s">
        <v>820</v>
      </c>
      <c r="H139" s="222">
        <v>97.5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0.0014499999999999999</v>
      </c>
      <c r="R139" s="228">
        <f>Q139*H139</f>
        <v>0.141375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93</v>
      </c>
      <c r="AT139" s="230" t="s">
        <v>135</v>
      </c>
      <c r="AU139" s="230" t="s">
        <v>87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93</v>
      </c>
      <c r="BM139" s="230" t="s">
        <v>943</v>
      </c>
    </row>
    <row r="140" s="13" customFormat="1">
      <c r="A140" s="13"/>
      <c r="B140" s="257"/>
      <c r="C140" s="258"/>
      <c r="D140" s="232" t="s">
        <v>472</v>
      </c>
      <c r="E140" s="267" t="s">
        <v>1</v>
      </c>
      <c r="F140" s="259" t="s">
        <v>944</v>
      </c>
      <c r="G140" s="258"/>
      <c r="H140" s="260">
        <v>85</v>
      </c>
      <c r="I140" s="261"/>
      <c r="J140" s="258"/>
      <c r="K140" s="258"/>
      <c r="L140" s="262"/>
      <c r="M140" s="263"/>
      <c r="N140" s="264"/>
      <c r="O140" s="264"/>
      <c r="P140" s="264"/>
      <c r="Q140" s="264"/>
      <c r="R140" s="264"/>
      <c r="S140" s="264"/>
      <c r="T140" s="26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6" t="s">
        <v>472</v>
      </c>
      <c r="AU140" s="266" t="s">
        <v>87</v>
      </c>
      <c r="AV140" s="13" t="s">
        <v>87</v>
      </c>
      <c r="AW140" s="13" t="s">
        <v>36</v>
      </c>
      <c r="AX140" s="13" t="s">
        <v>78</v>
      </c>
      <c r="AY140" s="266" t="s">
        <v>132</v>
      </c>
    </row>
    <row r="141" s="13" customFormat="1">
      <c r="A141" s="13"/>
      <c r="B141" s="257"/>
      <c r="C141" s="258"/>
      <c r="D141" s="232" t="s">
        <v>472</v>
      </c>
      <c r="E141" s="267" t="s">
        <v>1</v>
      </c>
      <c r="F141" s="259" t="s">
        <v>945</v>
      </c>
      <c r="G141" s="258"/>
      <c r="H141" s="260">
        <v>12.5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6" t="s">
        <v>472</v>
      </c>
      <c r="AU141" s="266" t="s">
        <v>87</v>
      </c>
      <c r="AV141" s="13" t="s">
        <v>87</v>
      </c>
      <c r="AW141" s="13" t="s">
        <v>36</v>
      </c>
      <c r="AX141" s="13" t="s">
        <v>78</v>
      </c>
      <c r="AY141" s="266" t="s">
        <v>132</v>
      </c>
    </row>
    <row r="142" s="14" customFormat="1">
      <c r="A142" s="14"/>
      <c r="B142" s="268"/>
      <c r="C142" s="269"/>
      <c r="D142" s="232" t="s">
        <v>472</v>
      </c>
      <c r="E142" s="270" t="s">
        <v>1</v>
      </c>
      <c r="F142" s="271" t="s">
        <v>655</v>
      </c>
      <c r="G142" s="269"/>
      <c r="H142" s="272">
        <v>97.5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472</v>
      </c>
      <c r="AU142" s="278" t="s">
        <v>87</v>
      </c>
      <c r="AV142" s="14" t="s">
        <v>93</v>
      </c>
      <c r="AW142" s="14" t="s">
        <v>36</v>
      </c>
      <c r="AX142" s="14" t="s">
        <v>83</v>
      </c>
      <c r="AY142" s="278" t="s">
        <v>132</v>
      </c>
    </row>
    <row r="143" s="2" customFormat="1" ht="16.5" customHeight="1">
      <c r="A143" s="37"/>
      <c r="B143" s="38"/>
      <c r="C143" s="218" t="s">
        <v>148</v>
      </c>
      <c r="D143" s="218" t="s">
        <v>135</v>
      </c>
      <c r="E143" s="219" t="s">
        <v>946</v>
      </c>
      <c r="F143" s="220" t="s">
        <v>947</v>
      </c>
      <c r="G143" s="221" t="s">
        <v>214</v>
      </c>
      <c r="H143" s="222">
        <v>430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93</v>
      </c>
      <c r="AT143" s="230" t="s">
        <v>135</v>
      </c>
      <c r="AU143" s="230" t="s">
        <v>87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93</v>
      </c>
      <c r="BM143" s="230" t="s">
        <v>348</v>
      </c>
    </row>
    <row r="144" s="13" customFormat="1">
      <c r="A144" s="13"/>
      <c r="B144" s="257"/>
      <c r="C144" s="258"/>
      <c r="D144" s="232" t="s">
        <v>472</v>
      </c>
      <c r="E144" s="267" t="s">
        <v>1</v>
      </c>
      <c r="F144" s="259" t="s">
        <v>948</v>
      </c>
      <c r="G144" s="258"/>
      <c r="H144" s="260">
        <v>337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6" t="s">
        <v>472</v>
      </c>
      <c r="AU144" s="266" t="s">
        <v>87</v>
      </c>
      <c r="AV144" s="13" t="s">
        <v>87</v>
      </c>
      <c r="AW144" s="13" t="s">
        <v>36</v>
      </c>
      <c r="AX144" s="13" t="s">
        <v>78</v>
      </c>
      <c r="AY144" s="266" t="s">
        <v>132</v>
      </c>
    </row>
    <row r="145" s="13" customFormat="1">
      <c r="A145" s="13"/>
      <c r="B145" s="257"/>
      <c r="C145" s="258"/>
      <c r="D145" s="232" t="s">
        <v>472</v>
      </c>
      <c r="E145" s="267" t="s">
        <v>1</v>
      </c>
      <c r="F145" s="259" t="s">
        <v>949</v>
      </c>
      <c r="G145" s="258"/>
      <c r="H145" s="260">
        <v>93</v>
      </c>
      <c r="I145" s="261"/>
      <c r="J145" s="258"/>
      <c r="K145" s="258"/>
      <c r="L145" s="262"/>
      <c r="M145" s="263"/>
      <c r="N145" s="264"/>
      <c r="O145" s="264"/>
      <c r="P145" s="264"/>
      <c r="Q145" s="264"/>
      <c r="R145" s="264"/>
      <c r="S145" s="264"/>
      <c r="T145" s="26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6" t="s">
        <v>472</v>
      </c>
      <c r="AU145" s="266" t="s">
        <v>87</v>
      </c>
      <c r="AV145" s="13" t="s">
        <v>87</v>
      </c>
      <c r="AW145" s="13" t="s">
        <v>36</v>
      </c>
      <c r="AX145" s="13" t="s">
        <v>78</v>
      </c>
      <c r="AY145" s="266" t="s">
        <v>132</v>
      </c>
    </row>
    <row r="146" s="14" customFormat="1">
      <c r="A146" s="14"/>
      <c r="B146" s="268"/>
      <c r="C146" s="269"/>
      <c r="D146" s="232" t="s">
        <v>472</v>
      </c>
      <c r="E146" s="270" t="s">
        <v>1</v>
      </c>
      <c r="F146" s="271" t="s">
        <v>655</v>
      </c>
      <c r="G146" s="269"/>
      <c r="H146" s="272">
        <v>430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8" t="s">
        <v>472</v>
      </c>
      <c r="AU146" s="278" t="s">
        <v>87</v>
      </c>
      <c r="AV146" s="14" t="s">
        <v>93</v>
      </c>
      <c r="AW146" s="14" t="s">
        <v>36</v>
      </c>
      <c r="AX146" s="14" t="s">
        <v>83</v>
      </c>
      <c r="AY146" s="278" t="s">
        <v>132</v>
      </c>
    </row>
    <row r="147" s="2" customFormat="1" ht="16.5" customHeight="1">
      <c r="A147" s="37"/>
      <c r="B147" s="38"/>
      <c r="C147" s="218" t="s">
        <v>251</v>
      </c>
      <c r="D147" s="218" t="s">
        <v>135</v>
      </c>
      <c r="E147" s="219" t="s">
        <v>950</v>
      </c>
      <c r="F147" s="220" t="s">
        <v>951</v>
      </c>
      <c r="G147" s="221" t="s">
        <v>820</v>
      </c>
      <c r="H147" s="222">
        <v>97.5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93</v>
      </c>
      <c r="AT147" s="230" t="s">
        <v>135</v>
      </c>
      <c r="AU147" s="230" t="s">
        <v>87</v>
      </c>
      <c r="AY147" s="16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93</v>
      </c>
      <c r="BM147" s="230" t="s">
        <v>356</v>
      </c>
    </row>
    <row r="148" s="2" customFormat="1" ht="24.15" customHeight="1">
      <c r="A148" s="37"/>
      <c r="B148" s="38"/>
      <c r="C148" s="218" t="s">
        <v>207</v>
      </c>
      <c r="D148" s="218" t="s">
        <v>135</v>
      </c>
      <c r="E148" s="219" t="s">
        <v>952</v>
      </c>
      <c r="F148" s="220" t="s">
        <v>953</v>
      </c>
      <c r="G148" s="221" t="s">
        <v>820</v>
      </c>
      <c r="H148" s="222">
        <v>97.5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93</v>
      </c>
      <c r="AT148" s="230" t="s">
        <v>135</v>
      </c>
      <c r="AU148" s="230" t="s">
        <v>87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93</v>
      </c>
      <c r="BM148" s="230" t="s">
        <v>364</v>
      </c>
    </row>
    <row r="149" s="2" customFormat="1" ht="24.15" customHeight="1">
      <c r="A149" s="37"/>
      <c r="B149" s="38"/>
      <c r="C149" s="218" t="s">
        <v>258</v>
      </c>
      <c r="D149" s="218" t="s">
        <v>135</v>
      </c>
      <c r="E149" s="219" t="s">
        <v>954</v>
      </c>
      <c r="F149" s="220" t="s">
        <v>955</v>
      </c>
      <c r="G149" s="221" t="s">
        <v>138</v>
      </c>
      <c r="H149" s="222">
        <v>5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93</v>
      </c>
      <c r="AT149" s="230" t="s">
        <v>135</v>
      </c>
      <c r="AU149" s="230" t="s">
        <v>87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93</v>
      </c>
      <c r="BM149" s="230" t="s">
        <v>372</v>
      </c>
    </row>
    <row r="150" s="2" customFormat="1" ht="24.15" customHeight="1">
      <c r="A150" s="37"/>
      <c r="B150" s="38"/>
      <c r="C150" s="218" t="s">
        <v>151</v>
      </c>
      <c r="D150" s="218" t="s">
        <v>135</v>
      </c>
      <c r="E150" s="219" t="s">
        <v>956</v>
      </c>
      <c r="F150" s="220" t="s">
        <v>957</v>
      </c>
      <c r="G150" s="221" t="s">
        <v>138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0.082000000000000003</v>
      </c>
      <c r="T150" s="229">
        <f>S150*H150</f>
        <v>0.082000000000000003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93</v>
      </c>
      <c r="AT150" s="230" t="s">
        <v>135</v>
      </c>
      <c r="AU150" s="230" t="s">
        <v>87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93</v>
      </c>
      <c r="BM150" s="230" t="s">
        <v>958</v>
      </c>
    </row>
    <row r="151" s="2" customFormat="1" ht="24.15" customHeight="1">
      <c r="A151" s="37"/>
      <c r="B151" s="38"/>
      <c r="C151" s="218" t="s">
        <v>265</v>
      </c>
      <c r="D151" s="218" t="s">
        <v>135</v>
      </c>
      <c r="E151" s="219" t="s">
        <v>959</v>
      </c>
      <c r="F151" s="220" t="s">
        <v>960</v>
      </c>
      <c r="G151" s="221" t="s">
        <v>214</v>
      </c>
      <c r="H151" s="222">
        <v>430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93</v>
      </c>
      <c r="AT151" s="230" t="s">
        <v>135</v>
      </c>
      <c r="AU151" s="230" t="s">
        <v>87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93</v>
      </c>
      <c r="BM151" s="230" t="s">
        <v>961</v>
      </c>
    </row>
    <row r="152" s="2" customFormat="1" ht="24.15" customHeight="1">
      <c r="A152" s="37"/>
      <c r="B152" s="38"/>
      <c r="C152" s="218" t="s">
        <v>156</v>
      </c>
      <c r="D152" s="218" t="s">
        <v>135</v>
      </c>
      <c r="E152" s="219" t="s">
        <v>962</v>
      </c>
      <c r="F152" s="220" t="s">
        <v>963</v>
      </c>
      <c r="G152" s="221" t="s">
        <v>820</v>
      </c>
      <c r="H152" s="222">
        <v>97.5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93</v>
      </c>
      <c r="AT152" s="230" t="s">
        <v>135</v>
      </c>
      <c r="AU152" s="230" t="s">
        <v>87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93</v>
      </c>
      <c r="BM152" s="230" t="s">
        <v>964</v>
      </c>
    </row>
    <row r="153" s="2" customFormat="1" ht="24.15" customHeight="1">
      <c r="A153" s="37"/>
      <c r="B153" s="38"/>
      <c r="C153" s="218" t="s">
        <v>7</v>
      </c>
      <c r="D153" s="218" t="s">
        <v>135</v>
      </c>
      <c r="E153" s="219" t="s">
        <v>778</v>
      </c>
      <c r="F153" s="220" t="s">
        <v>779</v>
      </c>
      <c r="G153" s="221" t="s">
        <v>735</v>
      </c>
      <c r="H153" s="222">
        <v>0.082000000000000003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93</v>
      </c>
      <c r="AT153" s="230" t="s">
        <v>135</v>
      </c>
      <c r="AU153" s="230" t="s">
        <v>87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93</v>
      </c>
      <c r="BM153" s="230" t="s">
        <v>965</v>
      </c>
    </row>
    <row r="154" s="2" customFormat="1" ht="24.15" customHeight="1">
      <c r="A154" s="37"/>
      <c r="B154" s="38"/>
      <c r="C154" s="218" t="s">
        <v>275</v>
      </c>
      <c r="D154" s="218" t="s">
        <v>135</v>
      </c>
      <c r="E154" s="219" t="s">
        <v>781</v>
      </c>
      <c r="F154" s="220" t="s">
        <v>782</v>
      </c>
      <c r="G154" s="221" t="s">
        <v>735</v>
      </c>
      <c r="H154" s="222">
        <v>1.5580000000000001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93</v>
      </c>
      <c r="AT154" s="230" t="s">
        <v>135</v>
      </c>
      <c r="AU154" s="230" t="s">
        <v>87</v>
      </c>
      <c r="AY154" s="16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93</v>
      </c>
      <c r="BM154" s="230" t="s">
        <v>966</v>
      </c>
    </row>
    <row r="155" s="13" customFormat="1">
      <c r="A155" s="13"/>
      <c r="B155" s="257"/>
      <c r="C155" s="258"/>
      <c r="D155" s="232" t="s">
        <v>472</v>
      </c>
      <c r="E155" s="267" t="s">
        <v>1</v>
      </c>
      <c r="F155" s="259" t="s">
        <v>967</v>
      </c>
      <c r="G155" s="258"/>
      <c r="H155" s="260">
        <v>1.5580000000000001</v>
      </c>
      <c r="I155" s="261"/>
      <c r="J155" s="258"/>
      <c r="K155" s="258"/>
      <c r="L155" s="262"/>
      <c r="M155" s="263"/>
      <c r="N155" s="264"/>
      <c r="O155" s="264"/>
      <c r="P155" s="264"/>
      <c r="Q155" s="264"/>
      <c r="R155" s="264"/>
      <c r="S155" s="264"/>
      <c r="T155" s="26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6" t="s">
        <v>472</v>
      </c>
      <c r="AU155" s="266" t="s">
        <v>87</v>
      </c>
      <c r="AV155" s="13" t="s">
        <v>87</v>
      </c>
      <c r="AW155" s="13" t="s">
        <v>36</v>
      </c>
      <c r="AX155" s="13" t="s">
        <v>83</v>
      </c>
      <c r="AY155" s="266" t="s">
        <v>132</v>
      </c>
    </row>
    <row r="156" s="2" customFormat="1" ht="37.8" customHeight="1">
      <c r="A156" s="37"/>
      <c r="B156" s="38"/>
      <c r="C156" s="218" t="s">
        <v>279</v>
      </c>
      <c r="D156" s="218" t="s">
        <v>135</v>
      </c>
      <c r="E156" s="219" t="s">
        <v>889</v>
      </c>
      <c r="F156" s="220" t="s">
        <v>890</v>
      </c>
      <c r="G156" s="221" t="s">
        <v>735</v>
      </c>
      <c r="H156" s="222">
        <v>0.082000000000000003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93</v>
      </c>
      <c r="AT156" s="230" t="s">
        <v>135</v>
      </c>
      <c r="AU156" s="230" t="s">
        <v>87</v>
      </c>
      <c r="AY156" s="16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93</v>
      </c>
      <c r="BM156" s="230" t="s">
        <v>968</v>
      </c>
    </row>
    <row r="157" s="2" customFormat="1" ht="24.15" customHeight="1">
      <c r="A157" s="37"/>
      <c r="B157" s="38"/>
      <c r="C157" s="218" t="s">
        <v>160</v>
      </c>
      <c r="D157" s="218" t="s">
        <v>135</v>
      </c>
      <c r="E157" s="219" t="s">
        <v>894</v>
      </c>
      <c r="F157" s="220" t="s">
        <v>895</v>
      </c>
      <c r="G157" s="221" t="s">
        <v>735</v>
      </c>
      <c r="H157" s="222">
        <v>0.23200000000000001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93</v>
      </c>
      <c r="AT157" s="230" t="s">
        <v>135</v>
      </c>
      <c r="AU157" s="230" t="s">
        <v>87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93</v>
      </c>
      <c r="BM157" s="230" t="s">
        <v>969</v>
      </c>
    </row>
    <row r="158" s="2" customFormat="1" ht="24.15" customHeight="1">
      <c r="A158" s="37"/>
      <c r="B158" s="38"/>
      <c r="C158" s="218" t="s">
        <v>286</v>
      </c>
      <c r="D158" s="218" t="s">
        <v>135</v>
      </c>
      <c r="E158" s="219" t="s">
        <v>896</v>
      </c>
      <c r="F158" s="220" t="s">
        <v>897</v>
      </c>
      <c r="G158" s="221" t="s">
        <v>735</v>
      </c>
      <c r="H158" s="222">
        <v>4.4080000000000004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93</v>
      </c>
      <c r="AT158" s="230" t="s">
        <v>135</v>
      </c>
      <c r="AU158" s="230" t="s">
        <v>87</v>
      </c>
      <c r="AY158" s="16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93</v>
      </c>
      <c r="BM158" s="230" t="s">
        <v>970</v>
      </c>
    </row>
    <row r="159" s="13" customFormat="1">
      <c r="A159" s="13"/>
      <c r="B159" s="257"/>
      <c r="C159" s="258"/>
      <c r="D159" s="232" t="s">
        <v>472</v>
      </c>
      <c r="E159" s="267" t="s">
        <v>1</v>
      </c>
      <c r="F159" s="259" t="s">
        <v>971</v>
      </c>
      <c r="G159" s="258"/>
      <c r="H159" s="260">
        <v>4.4080000000000004</v>
      </c>
      <c r="I159" s="261"/>
      <c r="J159" s="258"/>
      <c r="K159" s="258"/>
      <c r="L159" s="262"/>
      <c r="M159" s="279"/>
      <c r="N159" s="280"/>
      <c r="O159" s="280"/>
      <c r="P159" s="280"/>
      <c r="Q159" s="280"/>
      <c r="R159" s="280"/>
      <c r="S159" s="280"/>
      <c r="T159" s="28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6" t="s">
        <v>472</v>
      </c>
      <c r="AU159" s="266" t="s">
        <v>87</v>
      </c>
      <c r="AV159" s="13" t="s">
        <v>87</v>
      </c>
      <c r="AW159" s="13" t="s">
        <v>36</v>
      </c>
      <c r="AX159" s="13" t="s">
        <v>83</v>
      </c>
      <c r="AY159" s="266" t="s">
        <v>132</v>
      </c>
    </row>
    <row r="160" s="2" customFormat="1" ht="6.96" customHeight="1">
      <c r="A160" s="37"/>
      <c r="B160" s="65"/>
      <c r="C160" s="66"/>
      <c r="D160" s="66"/>
      <c r="E160" s="66"/>
      <c r="F160" s="66"/>
      <c r="G160" s="66"/>
      <c r="H160" s="66"/>
      <c r="I160" s="66"/>
      <c r="J160" s="66"/>
      <c r="K160" s="66"/>
      <c r="L160" s="43"/>
      <c r="M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</row>
  </sheetData>
  <sheetProtection sheet="1" autoFilter="0" formatColumns="0" formatRows="0" objects="1" scenarios="1" spinCount="100000" saltValue="t1MLrlHLkgWzLKEzfCbWnKtmwxi2uiQ861CVNL//FU3DljF6WNQ9tv/yUqyoP6egq0fXxZm8DUS2m5QIuppjhw==" hashValue="Jx7nLZXM4K8ILCpgIxr9B+iGBoneC5K8q5xGtU3MYAnSVp3tgLEHoEAX/Gt8ym/bcja6LZl4mh4ae+5QvNWj3w==" algorithmName="SHA-512" password="C43E"/>
  <autoFilter ref="C117:K15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19"/>
    </row>
    <row r="4" s="1" customFormat="1" ht="24.96" customHeight="1">
      <c r="B4" s="19"/>
      <c r="C4" s="137" t="s">
        <v>972</v>
      </c>
      <c r="H4" s="19"/>
    </row>
    <row r="5" s="1" customFormat="1" ht="12" customHeight="1">
      <c r="B5" s="19"/>
      <c r="C5" s="285" t="s">
        <v>13</v>
      </c>
      <c r="D5" s="146" t="s">
        <v>14</v>
      </c>
      <c r="E5" s="1"/>
      <c r="F5" s="1"/>
      <c r="H5" s="19"/>
    </row>
    <row r="6" s="1" customFormat="1" ht="36.96" customHeight="1">
      <c r="B6" s="19"/>
      <c r="C6" s="286" t="s">
        <v>16</v>
      </c>
      <c r="D6" s="287" t="s">
        <v>17</v>
      </c>
      <c r="E6" s="1"/>
      <c r="F6" s="1"/>
      <c r="H6" s="19"/>
    </row>
    <row r="7" s="1" customFormat="1" ht="16.5" customHeight="1">
      <c r="B7" s="19"/>
      <c r="C7" s="139" t="s">
        <v>22</v>
      </c>
      <c r="D7" s="143" t="str">
        <f>'Rekapitulace stavby'!AN8</f>
        <v>8. 4. 2024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0"/>
      <c r="B9" s="288"/>
      <c r="C9" s="289" t="s">
        <v>59</v>
      </c>
      <c r="D9" s="290" t="s">
        <v>60</v>
      </c>
      <c r="E9" s="290" t="s">
        <v>118</v>
      </c>
      <c r="F9" s="291" t="s">
        <v>973</v>
      </c>
      <c r="G9" s="190"/>
      <c r="H9" s="288"/>
    </row>
    <row r="10" s="2" customFormat="1" ht="26.4" customHeight="1">
      <c r="A10" s="37"/>
      <c r="B10" s="43"/>
      <c r="C10" s="292" t="s">
        <v>87</v>
      </c>
      <c r="D10" s="292" t="s">
        <v>88</v>
      </c>
      <c r="E10" s="37"/>
      <c r="F10" s="37"/>
      <c r="G10" s="37"/>
      <c r="H10" s="43"/>
    </row>
    <row r="11" s="2" customFormat="1" ht="16.8" customHeight="1">
      <c r="A11" s="37"/>
      <c r="B11" s="43"/>
      <c r="C11" s="293" t="s">
        <v>974</v>
      </c>
      <c r="D11" s="294" t="s">
        <v>975</v>
      </c>
      <c r="E11" s="295" t="s">
        <v>138</v>
      </c>
      <c r="F11" s="296">
        <v>626201</v>
      </c>
      <c r="G11" s="37"/>
      <c r="H11" s="43"/>
    </row>
    <row r="12" s="2" customFormat="1" ht="16.8" customHeight="1">
      <c r="A12" s="37"/>
      <c r="B12" s="43"/>
      <c r="C12" s="297" t="s">
        <v>1</v>
      </c>
      <c r="D12" s="297" t="s">
        <v>976</v>
      </c>
      <c r="E12" s="16" t="s">
        <v>1</v>
      </c>
      <c r="F12" s="298">
        <v>595000</v>
      </c>
      <c r="G12" s="37"/>
      <c r="H12" s="43"/>
    </row>
    <row r="13" s="2" customFormat="1" ht="16.8" customHeight="1">
      <c r="A13" s="37"/>
      <c r="B13" s="43"/>
      <c r="C13" s="297" t="s">
        <v>1</v>
      </c>
      <c r="D13" s="297" t="s">
        <v>977</v>
      </c>
      <c r="E13" s="16" t="s">
        <v>1</v>
      </c>
      <c r="F13" s="298">
        <v>10670</v>
      </c>
      <c r="G13" s="37"/>
      <c r="H13" s="43"/>
    </row>
    <row r="14" s="2" customFormat="1" ht="16.8" customHeight="1">
      <c r="A14" s="37"/>
      <c r="B14" s="43"/>
      <c r="C14" s="297" t="s">
        <v>1</v>
      </c>
      <c r="D14" s="297" t="s">
        <v>978</v>
      </c>
      <c r="E14" s="16" t="s">
        <v>1</v>
      </c>
      <c r="F14" s="298">
        <v>979</v>
      </c>
      <c r="G14" s="37"/>
      <c r="H14" s="43"/>
    </row>
    <row r="15" s="2" customFormat="1" ht="16.8" customHeight="1">
      <c r="A15" s="37"/>
      <c r="B15" s="43"/>
      <c r="C15" s="297" t="s">
        <v>1</v>
      </c>
      <c r="D15" s="297" t="s">
        <v>979</v>
      </c>
      <c r="E15" s="16" t="s">
        <v>1</v>
      </c>
      <c r="F15" s="298">
        <v>6534</v>
      </c>
      <c r="G15" s="37"/>
      <c r="H15" s="43"/>
    </row>
    <row r="16" s="2" customFormat="1" ht="16.8" customHeight="1">
      <c r="A16" s="37"/>
      <c r="B16" s="43"/>
      <c r="C16" s="297" t="s">
        <v>1</v>
      </c>
      <c r="D16" s="297" t="s">
        <v>980</v>
      </c>
      <c r="E16" s="16" t="s">
        <v>1</v>
      </c>
      <c r="F16" s="298">
        <v>463</v>
      </c>
      <c r="G16" s="37"/>
      <c r="H16" s="43"/>
    </row>
    <row r="17" s="2" customFormat="1" ht="16.8" customHeight="1">
      <c r="A17" s="37"/>
      <c r="B17" s="43"/>
      <c r="C17" s="297" t="s">
        <v>1</v>
      </c>
      <c r="D17" s="297" t="s">
        <v>981</v>
      </c>
      <c r="E17" s="16" t="s">
        <v>1</v>
      </c>
      <c r="F17" s="298">
        <v>7000</v>
      </c>
      <c r="G17" s="37"/>
      <c r="H17" s="43"/>
    </row>
    <row r="18" s="2" customFormat="1" ht="16.8" customHeight="1">
      <c r="A18" s="37"/>
      <c r="B18" s="43"/>
      <c r="C18" s="297" t="s">
        <v>1</v>
      </c>
      <c r="D18" s="297" t="s">
        <v>982</v>
      </c>
      <c r="E18" s="16" t="s">
        <v>1</v>
      </c>
      <c r="F18" s="298">
        <v>5555</v>
      </c>
      <c r="G18" s="37"/>
      <c r="H18" s="43"/>
    </row>
    <row r="19" s="2" customFormat="1" ht="16.8" customHeight="1">
      <c r="A19" s="37"/>
      <c r="B19" s="43"/>
      <c r="C19" s="297" t="s">
        <v>1</v>
      </c>
      <c r="D19" s="297" t="s">
        <v>1</v>
      </c>
      <c r="E19" s="16" t="s">
        <v>1</v>
      </c>
      <c r="F19" s="298">
        <v>0</v>
      </c>
      <c r="G19" s="37"/>
      <c r="H19" s="43"/>
    </row>
    <row r="20" s="2" customFormat="1" ht="16.8" customHeight="1">
      <c r="A20" s="37"/>
      <c r="B20" s="43"/>
      <c r="C20" s="297" t="s">
        <v>1</v>
      </c>
      <c r="D20" s="297" t="s">
        <v>655</v>
      </c>
      <c r="E20" s="16" t="s">
        <v>1</v>
      </c>
      <c r="F20" s="298">
        <v>626201</v>
      </c>
      <c r="G20" s="37"/>
      <c r="H20" s="43"/>
    </row>
    <row r="21" s="2" customFormat="1" ht="26.4" customHeight="1">
      <c r="A21" s="37"/>
      <c r="B21" s="43"/>
      <c r="C21" s="292" t="s">
        <v>90</v>
      </c>
      <c r="D21" s="292" t="s">
        <v>91</v>
      </c>
      <c r="E21" s="37"/>
      <c r="F21" s="37"/>
      <c r="G21" s="37"/>
      <c r="H21" s="43"/>
    </row>
    <row r="22" s="2" customFormat="1" ht="16.8" customHeight="1">
      <c r="A22" s="37"/>
      <c r="B22" s="43"/>
      <c r="C22" s="293" t="s">
        <v>974</v>
      </c>
      <c r="D22" s="294" t="s">
        <v>975</v>
      </c>
      <c r="E22" s="295" t="s">
        <v>138</v>
      </c>
      <c r="F22" s="296">
        <v>626201</v>
      </c>
      <c r="G22" s="37"/>
      <c r="H22" s="43"/>
    </row>
    <row r="23" s="2" customFormat="1" ht="16.8" customHeight="1">
      <c r="A23" s="37"/>
      <c r="B23" s="43"/>
      <c r="C23" s="297" t="s">
        <v>1</v>
      </c>
      <c r="D23" s="297" t="s">
        <v>976</v>
      </c>
      <c r="E23" s="16" t="s">
        <v>1</v>
      </c>
      <c r="F23" s="298">
        <v>595000</v>
      </c>
      <c r="G23" s="37"/>
      <c r="H23" s="43"/>
    </row>
    <row r="24" s="2" customFormat="1" ht="16.8" customHeight="1">
      <c r="A24" s="37"/>
      <c r="B24" s="43"/>
      <c r="C24" s="297" t="s">
        <v>1</v>
      </c>
      <c r="D24" s="297" t="s">
        <v>977</v>
      </c>
      <c r="E24" s="16" t="s">
        <v>1</v>
      </c>
      <c r="F24" s="298">
        <v>10670</v>
      </c>
      <c r="G24" s="37"/>
      <c r="H24" s="43"/>
    </row>
    <row r="25" s="2" customFormat="1" ht="16.8" customHeight="1">
      <c r="A25" s="37"/>
      <c r="B25" s="43"/>
      <c r="C25" s="297" t="s">
        <v>1</v>
      </c>
      <c r="D25" s="297" t="s">
        <v>978</v>
      </c>
      <c r="E25" s="16" t="s">
        <v>1</v>
      </c>
      <c r="F25" s="298">
        <v>979</v>
      </c>
      <c r="G25" s="37"/>
      <c r="H25" s="43"/>
    </row>
    <row r="26" s="2" customFormat="1" ht="16.8" customHeight="1">
      <c r="A26" s="37"/>
      <c r="B26" s="43"/>
      <c r="C26" s="297" t="s">
        <v>1</v>
      </c>
      <c r="D26" s="297" t="s">
        <v>979</v>
      </c>
      <c r="E26" s="16" t="s">
        <v>1</v>
      </c>
      <c r="F26" s="298">
        <v>6534</v>
      </c>
      <c r="G26" s="37"/>
      <c r="H26" s="43"/>
    </row>
    <row r="27" s="2" customFormat="1" ht="16.8" customHeight="1">
      <c r="A27" s="37"/>
      <c r="B27" s="43"/>
      <c r="C27" s="297" t="s">
        <v>1</v>
      </c>
      <c r="D27" s="297" t="s">
        <v>980</v>
      </c>
      <c r="E27" s="16" t="s">
        <v>1</v>
      </c>
      <c r="F27" s="298">
        <v>463</v>
      </c>
      <c r="G27" s="37"/>
      <c r="H27" s="43"/>
    </row>
    <row r="28" s="2" customFormat="1" ht="16.8" customHeight="1">
      <c r="A28" s="37"/>
      <c r="B28" s="43"/>
      <c r="C28" s="297" t="s">
        <v>1</v>
      </c>
      <c r="D28" s="297" t="s">
        <v>981</v>
      </c>
      <c r="E28" s="16" t="s">
        <v>1</v>
      </c>
      <c r="F28" s="298">
        <v>7000</v>
      </c>
      <c r="G28" s="37"/>
      <c r="H28" s="43"/>
    </row>
    <row r="29" s="2" customFormat="1" ht="16.8" customHeight="1">
      <c r="A29" s="37"/>
      <c r="B29" s="43"/>
      <c r="C29" s="297" t="s">
        <v>1</v>
      </c>
      <c r="D29" s="297" t="s">
        <v>982</v>
      </c>
      <c r="E29" s="16" t="s">
        <v>1</v>
      </c>
      <c r="F29" s="298">
        <v>5555</v>
      </c>
      <c r="G29" s="37"/>
      <c r="H29" s="43"/>
    </row>
    <row r="30" s="2" customFormat="1" ht="16.8" customHeight="1">
      <c r="A30" s="37"/>
      <c r="B30" s="43"/>
      <c r="C30" s="297" t="s">
        <v>1</v>
      </c>
      <c r="D30" s="297" t="s">
        <v>1</v>
      </c>
      <c r="E30" s="16" t="s">
        <v>1</v>
      </c>
      <c r="F30" s="298">
        <v>0</v>
      </c>
      <c r="G30" s="37"/>
      <c r="H30" s="43"/>
    </row>
    <row r="31" s="2" customFormat="1" ht="16.8" customHeight="1">
      <c r="A31" s="37"/>
      <c r="B31" s="43"/>
      <c r="C31" s="297" t="s">
        <v>1</v>
      </c>
      <c r="D31" s="297" t="s">
        <v>655</v>
      </c>
      <c r="E31" s="16" t="s">
        <v>1</v>
      </c>
      <c r="F31" s="298">
        <v>626201</v>
      </c>
      <c r="G31" s="37"/>
      <c r="H31" s="43"/>
    </row>
    <row r="32" s="2" customFormat="1" ht="16.8" customHeight="1">
      <c r="A32" s="37"/>
      <c r="B32" s="43"/>
      <c r="C32" s="293" t="s">
        <v>443</v>
      </c>
      <c r="D32" s="294" t="s">
        <v>444</v>
      </c>
      <c r="E32" s="295" t="s">
        <v>214</v>
      </c>
      <c r="F32" s="296">
        <v>55</v>
      </c>
      <c r="G32" s="37"/>
      <c r="H32" s="43"/>
    </row>
    <row r="33" s="2" customFormat="1" ht="16.8" customHeight="1">
      <c r="A33" s="37"/>
      <c r="B33" s="43"/>
      <c r="C33" s="297" t="s">
        <v>443</v>
      </c>
      <c r="D33" s="297" t="s">
        <v>399</v>
      </c>
      <c r="E33" s="16" t="s">
        <v>1</v>
      </c>
      <c r="F33" s="298">
        <v>55</v>
      </c>
      <c r="G33" s="37"/>
      <c r="H33" s="43"/>
    </row>
    <row r="34" s="2" customFormat="1" ht="16.8" customHeight="1">
      <c r="A34" s="37"/>
      <c r="B34" s="43"/>
      <c r="C34" s="299" t="s">
        <v>983</v>
      </c>
      <c r="D34" s="37"/>
      <c r="E34" s="37"/>
      <c r="F34" s="37"/>
      <c r="G34" s="37"/>
      <c r="H34" s="43"/>
    </row>
    <row r="35" s="2" customFormat="1" ht="16.8" customHeight="1">
      <c r="A35" s="37"/>
      <c r="B35" s="43"/>
      <c r="C35" s="297" t="s">
        <v>679</v>
      </c>
      <c r="D35" s="297" t="s">
        <v>680</v>
      </c>
      <c r="E35" s="16" t="s">
        <v>214</v>
      </c>
      <c r="F35" s="298">
        <v>55</v>
      </c>
      <c r="G35" s="37"/>
      <c r="H35" s="43"/>
    </row>
    <row r="36" s="2" customFormat="1">
      <c r="A36" s="37"/>
      <c r="B36" s="43"/>
      <c r="C36" s="297" t="s">
        <v>715</v>
      </c>
      <c r="D36" s="297" t="s">
        <v>716</v>
      </c>
      <c r="E36" s="16" t="s">
        <v>453</v>
      </c>
      <c r="F36" s="298">
        <v>9.6289999999999996</v>
      </c>
      <c r="G36" s="37"/>
      <c r="H36" s="43"/>
    </row>
    <row r="37" s="2" customFormat="1" ht="16.8" customHeight="1">
      <c r="A37" s="37"/>
      <c r="B37" s="43"/>
      <c r="C37" s="293" t="s">
        <v>445</v>
      </c>
      <c r="D37" s="294" t="s">
        <v>446</v>
      </c>
      <c r="E37" s="295" t="s">
        <v>214</v>
      </c>
      <c r="F37" s="296">
        <v>16.5</v>
      </c>
      <c r="G37" s="37"/>
      <c r="H37" s="43"/>
    </row>
    <row r="38" s="2" customFormat="1" ht="16.8" customHeight="1">
      <c r="A38" s="37"/>
      <c r="B38" s="43"/>
      <c r="C38" s="297" t="s">
        <v>445</v>
      </c>
      <c r="D38" s="297" t="s">
        <v>447</v>
      </c>
      <c r="E38" s="16" t="s">
        <v>1</v>
      </c>
      <c r="F38" s="298">
        <v>16.5</v>
      </c>
      <c r="G38" s="37"/>
      <c r="H38" s="43"/>
    </row>
    <row r="39" s="2" customFormat="1" ht="16.8" customHeight="1">
      <c r="A39" s="37"/>
      <c r="B39" s="43"/>
      <c r="C39" s="299" t="s">
        <v>983</v>
      </c>
      <c r="D39" s="37"/>
      <c r="E39" s="37"/>
      <c r="F39" s="37"/>
      <c r="G39" s="37"/>
      <c r="H39" s="43"/>
    </row>
    <row r="40" s="2" customFormat="1" ht="16.8" customHeight="1">
      <c r="A40" s="37"/>
      <c r="B40" s="43"/>
      <c r="C40" s="297" t="s">
        <v>687</v>
      </c>
      <c r="D40" s="297" t="s">
        <v>688</v>
      </c>
      <c r="E40" s="16" t="s">
        <v>214</v>
      </c>
      <c r="F40" s="298">
        <v>16.5</v>
      </c>
      <c r="G40" s="37"/>
      <c r="H40" s="43"/>
    </row>
    <row r="41" s="2" customFormat="1">
      <c r="A41" s="37"/>
      <c r="B41" s="43"/>
      <c r="C41" s="297" t="s">
        <v>715</v>
      </c>
      <c r="D41" s="297" t="s">
        <v>716</v>
      </c>
      <c r="E41" s="16" t="s">
        <v>453</v>
      </c>
      <c r="F41" s="298">
        <v>9.6289999999999996</v>
      </c>
      <c r="G41" s="37"/>
      <c r="H41" s="43"/>
    </row>
    <row r="42" s="2" customFormat="1" ht="16.8" customHeight="1">
      <c r="A42" s="37"/>
      <c r="B42" s="43"/>
      <c r="C42" s="293" t="s">
        <v>448</v>
      </c>
      <c r="D42" s="294" t="s">
        <v>449</v>
      </c>
      <c r="E42" s="295" t="s">
        <v>214</v>
      </c>
      <c r="F42" s="296">
        <v>2.5</v>
      </c>
      <c r="G42" s="37"/>
      <c r="H42" s="43"/>
    </row>
    <row r="43" s="2" customFormat="1" ht="16.8" customHeight="1">
      <c r="A43" s="37"/>
      <c r="B43" s="43"/>
      <c r="C43" s="297" t="s">
        <v>448</v>
      </c>
      <c r="D43" s="297" t="s">
        <v>450</v>
      </c>
      <c r="E43" s="16" t="s">
        <v>1</v>
      </c>
      <c r="F43" s="298">
        <v>2.5</v>
      </c>
      <c r="G43" s="37"/>
      <c r="H43" s="43"/>
    </row>
    <row r="44" s="2" customFormat="1" ht="16.8" customHeight="1">
      <c r="A44" s="37"/>
      <c r="B44" s="43"/>
      <c r="C44" s="299" t="s">
        <v>983</v>
      </c>
      <c r="D44" s="37"/>
      <c r="E44" s="37"/>
      <c r="F44" s="37"/>
      <c r="G44" s="37"/>
      <c r="H44" s="43"/>
    </row>
    <row r="45" s="2" customFormat="1" ht="16.8" customHeight="1">
      <c r="A45" s="37"/>
      <c r="B45" s="43"/>
      <c r="C45" s="297" t="s">
        <v>683</v>
      </c>
      <c r="D45" s="297" t="s">
        <v>684</v>
      </c>
      <c r="E45" s="16" t="s">
        <v>214</v>
      </c>
      <c r="F45" s="298">
        <v>2.5</v>
      </c>
      <c r="G45" s="37"/>
      <c r="H45" s="43"/>
    </row>
    <row r="46" s="2" customFormat="1">
      <c r="A46" s="37"/>
      <c r="B46" s="43"/>
      <c r="C46" s="297" t="s">
        <v>715</v>
      </c>
      <c r="D46" s="297" t="s">
        <v>716</v>
      </c>
      <c r="E46" s="16" t="s">
        <v>453</v>
      </c>
      <c r="F46" s="298">
        <v>9.6289999999999996</v>
      </c>
      <c r="G46" s="37"/>
      <c r="H46" s="43"/>
    </row>
    <row r="47" s="2" customFormat="1" ht="16.8" customHeight="1">
      <c r="A47" s="37"/>
      <c r="B47" s="43"/>
      <c r="C47" s="297" t="s">
        <v>1</v>
      </c>
      <c r="D47" s="297" t="s">
        <v>718</v>
      </c>
      <c r="E47" s="16" t="s">
        <v>1</v>
      </c>
      <c r="F47" s="298">
        <v>2.3039999999999998</v>
      </c>
      <c r="G47" s="37"/>
      <c r="H47" s="43"/>
    </row>
    <row r="48" s="2" customFormat="1" ht="16.8" customHeight="1">
      <c r="A48" s="37"/>
      <c r="B48" s="43"/>
      <c r="C48" s="297" t="s">
        <v>1</v>
      </c>
      <c r="D48" s="297" t="s">
        <v>719</v>
      </c>
      <c r="E48" s="16" t="s">
        <v>1</v>
      </c>
      <c r="F48" s="298">
        <v>1.0800000000000001</v>
      </c>
      <c r="G48" s="37"/>
      <c r="H48" s="43"/>
    </row>
    <row r="49" s="2" customFormat="1" ht="16.8" customHeight="1">
      <c r="A49" s="37"/>
      <c r="B49" s="43"/>
      <c r="C49" s="297" t="s">
        <v>1</v>
      </c>
      <c r="D49" s="297" t="s">
        <v>720</v>
      </c>
      <c r="E49" s="16" t="s">
        <v>1</v>
      </c>
      <c r="F49" s="298">
        <v>3.8500000000000001</v>
      </c>
      <c r="G49" s="37"/>
      <c r="H49" s="43"/>
    </row>
    <row r="50" s="2" customFormat="1" ht="16.8" customHeight="1">
      <c r="A50" s="37"/>
      <c r="B50" s="43"/>
      <c r="C50" s="297" t="s">
        <v>1</v>
      </c>
      <c r="D50" s="297" t="s">
        <v>721</v>
      </c>
      <c r="E50" s="16" t="s">
        <v>1</v>
      </c>
      <c r="F50" s="298">
        <v>0.25</v>
      </c>
      <c r="G50" s="37"/>
      <c r="H50" s="43"/>
    </row>
    <row r="51" s="2" customFormat="1" ht="16.8" customHeight="1">
      <c r="A51" s="37"/>
      <c r="B51" s="43"/>
      <c r="C51" s="297" t="s">
        <v>1</v>
      </c>
      <c r="D51" s="297" t="s">
        <v>722</v>
      </c>
      <c r="E51" s="16" t="s">
        <v>1</v>
      </c>
      <c r="F51" s="298">
        <v>2.145</v>
      </c>
      <c r="G51" s="37"/>
      <c r="H51" s="43"/>
    </row>
    <row r="52" s="2" customFormat="1" ht="16.8" customHeight="1">
      <c r="A52" s="37"/>
      <c r="B52" s="43"/>
      <c r="C52" s="297" t="s">
        <v>451</v>
      </c>
      <c r="D52" s="297" t="s">
        <v>655</v>
      </c>
      <c r="E52" s="16" t="s">
        <v>1</v>
      </c>
      <c r="F52" s="298">
        <v>9.6289999999999996</v>
      </c>
      <c r="G52" s="37"/>
      <c r="H52" s="43"/>
    </row>
    <row r="53" s="2" customFormat="1" ht="16.8" customHeight="1">
      <c r="A53" s="37"/>
      <c r="B53" s="43"/>
      <c r="C53" s="299" t="s">
        <v>983</v>
      </c>
      <c r="D53" s="37"/>
      <c r="E53" s="37"/>
      <c r="F53" s="37"/>
      <c r="G53" s="37"/>
      <c r="H53" s="43"/>
    </row>
    <row r="54" s="2" customFormat="1">
      <c r="A54" s="37"/>
      <c r="B54" s="43"/>
      <c r="C54" s="297" t="s">
        <v>715</v>
      </c>
      <c r="D54" s="297" t="s">
        <v>716</v>
      </c>
      <c r="E54" s="16" t="s">
        <v>453</v>
      </c>
      <c r="F54" s="298">
        <v>9.6289999999999996</v>
      </c>
      <c r="G54" s="37"/>
      <c r="H54" s="43"/>
    </row>
    <row r="55" s="2" customFormat="1" ht="16.8" customHeight="1">
      <c r="A55" s="37"/>
      <c r="B55" s="43"/>
      <c r="C55" s="293" t="s">
        <v>451</v>
      </c>
      <c r="D55" s="294" t="s">
        <v>452</v>
      </c>
      <c r="E55" s="295" t="s">
        <v>453</v>
      </c>
      <c r="F55" s="296">
        <v>9.6289999999999996</v>
      </c>
      <c r="G55" s="37"/>
      <c r="H55" s="43"/>
    </row>
    <row r="56" s="2" customFormat="1">
      <c r="A56" s="37"/>
      <c r="B56" s="43"/>
      <c r="C56" s="297" t="s">
        <v>733</v>
      </c>
      <c r="D56" s="297" t="s">
        <v>734</v>
      </c>
      <c r="E56" s="16" t="s">
        <v>735</v>
      </c>
      <c r="F56" s="298">
        <v>17.332000000000001</v>
      </c>
      <c r="G56" s="37"/>
      <c r="H56" s="43"/>
    </row>
    <row r="57" s="2" customFormat="1" ht="16.8" customHeight="1">
      <c r="A57" s="37"/>
      <c r="B57" s="43"/>
      <c r="C57" s="297" t="s">
        <v>729</v>
      </c>
      <c r="D57" s="297" t="s">
        <v>730</v>
      </c>
      <c r="E57" s="16" t="s">
        <v>453</v>
      </c>
      <c r="F57" s="298">
        <v>9.6289999999999996</v>
      </c>
      <c r="G57" s="37"/>
      <c r="H57" s="43"/>
    </row>
    <row r="58" s="2" customFormat="1">
      <c r="A58" s="37"/>
      <c r="B58" s="43"/>
      <c r="C58" s="297" t="s">
        <v>724</v>
      </c>
      <c r="D58" s="297" t="s">
        <v>725</v>
      </c>
      <c r="E58" s="16" t="s">
        <v>453</v>
      </c>
      <c r="F58" s="298">
        <v>86.661000000000001</v>
      </c>
      <c r="G58" s="37"/>
      <c r="H58" s="43"/>
    </row>
    <row r="59" s="2" customFormat="1" ht="16.8" customHeight="1">
      <c r="A59" s="37"/>
      <c r="B59" s="43"/>
      <c r="C59" s="293" t="s">
        <v>455</v>
      </c>
      <c r="D59" s="294" t="s">
        <v>456</v>
      </c>
      <c r="E59" s="295" t="s">
        <v>453</v>
      </c>
      <c r="F59" s="296">
        <v>4.3992000000000004</v>
      </c>
      <c r="G59" s="37"/>
      <c r="H59" s="43"/>
    </row>
    <row r="60" s="2" customFormat="1" ht="16.8" customHeight="1">
      <c r="A60" s="37"/>
      <c r="B60" s="43"/>
      <c r="C60" s="297" t="s">
        <v>1</v>
      </c>
      <c r="D60" s="297" t="s">
        <v>673</v>
      </c>
      <c r="E60" s="16" t="s">
        <v>1</v>
      </c>
      <c r="F60" s="298">
        <v>2.9952000000000001</v>
      </c>
      <c r="G60" s="37"/>
      <c r="H60" s="43"/>
    </row>
    <row r="61" s="2" customFormat="1" ht="16.8" customHeight="1">
      <c r="A61" s="37"/>
      <c r="B61" s="43"/>
      <c r="C61" s="297" t="s">
        <v>1</v>
      </c>
      <c r="D61" s="297" t="s">
        <v>674</v>
      </c>
      <c r="E61" s="16" t="s">
        <v>1</v>
      </c>
      <c r="F61" s="298">
        <v>1.4039999999999999</v>
      </c>
      <c r="G61" s="37"/>
      <c r="H61" s="43"/>
    </row>
    <row r="62" s="2" customFormat="1" ht="16.8" customHeight="1">
      <c r="A62" s="37"/>
      <c r="B62" s="43"/>
      <c r="C62" s="297" t="s">
        <v>455</v>
      </c>
      <c r="D62" s="297" t="s">
        <v>655</v>
      </c>
      <c r="E62" s="16" t="s">
        <v>1</v>
      </c>
      <c r="F62" s="298">
        <v>4.3992000000000004</v>
      </c>
      <c r="G62" s="37"/>
      <c r="H62" s="43"/>
    </row>
    <row r="63" s="2" customFormat="1" ht="16.8" customHeight="1">
      <c r="A63" s="37"/>
      <c r="B63" s="43"/>
      <c r="C63" s="299" t="s">
        <v>983</v>
      </c>
      <c r="D63" s="37"/>
      <c r="E63" s="37"/>
      <c r="F63" s="37"/>
      <c r="G63" s="37"/>
      <c r="H63" s="43"/>
    </row>
    <row r="64" s="2" customFormat="1" ht="16.8" customHeight="1">
      <c r="A64" s="37"/>
      <c r="B64" s="43"/>
      <c r="C64" s="297" t="s">
        <v>670</v>
      </c>
      <c r="D64" s="297" t="s">
        <v>671</v>
      </c>
      <c r="E64" s="16" t="s">
        <v>453</v>
      </c>
      <c r="F64" s="298">
        <v>4.3992000000000004</v>
      </c>
      <c r="G64" s="37"/>
      <c r="H64" s="43"/>
    </row>
    <row r="65" s="2" customFormat="1" ht="16.8" customHeight="1">
      <c r="A65" s="37"/>
      <c r="B65" s="43"/>
      <c r="C65" s="297" t="s">
        <v>675</v>
      </c>
      <c r="D65" s="297" t="s">
        <v>676</v>
      </c>
      <c r="E65" s="16" t="s">
        <v>453</v>
      </c>
      <c r="F65" s="298">
        <v>1.3200000000000001</v>
      </c>
      <c r="G65" s="37"/>
      <c r="H65" s="43"/>
    </row>
    <row r="66" s="2" customFormat="1" ht="26.4" customHeight="1">
      <c r="A66" s="37"/>
      <c r="B66" s="43"/>
      <c r="C66" s="292" t="s">
        <v>93</v>
      </c>
      <c r="D66" s="292" t="s">
        <v>94</v>
      </c>
      <c r="E66" s="37"/>
      <c r="F66" s="37"/>
      <c r="G66" s="37"/>
      <c r="H66" s="43"/>
    </row>
    <row r="67" s="2" customFormat="1" ht="16.8" customHeight="1">
      <c r="A67" s="37"/>
      <c r="B67" s="43"/>
      <c r="C67" s="293" t="s">
        <v>738</v>
      </c>
      <c r="D67" s="294" t="s">
        <v>739</v>
      </c>
      <c r="E67" s="295" t="s">
        <v>453</v>
      </c>
      <c r="F67" s="296">
        <v>3.1680000000000001</v>
      </c>
      <c r="G67" s="37"/>
      <c r="H67" s="43"/>
    </row>
    <row r="68" s="2" customFormat="1" ht="16.8" customHeight="1">
      <c r="A68" s="37"/>
      <c r="B68" s="43"/>
      <c r="C68" s="297" t="s">
        <v>1</v>
      </c>
      <c r="D68" s="297" t="s">
        <v>772</v>
      </c>
      <c r="E68" s="16" t="s">
        <v>1</v>
      </c>
      <c r="F68" s="298">
        <v>2.3039999999999998</v>
      </c>
      <c r="G68" s="37"/>
      <c r="H68" s="43"/>
    </row>
    <row r="69" s="2" customFormat="1" ht="16.8" customHeight="1">
      <c r="A69" s="37"/>
      <c r="B69" s="43"/>
      <c r="C69" s="297" t="s">
        <v>1</v>
      </c>
      <c r="D69" s="297" t="s">
        <v>773</v>
      </c>
      <c r="E69" s="16" t="s">
        <v>1</v>
      </c>
      <c r="F69" s="298">
        <v>0.86399999999999999</v>
      </c>
      <c r="G69" s="37"/>
      <c r="H69" s="43"/>
    </row>
    <row r="70" s="2" customFormat="1" ht="16.8" customHeight="1">
      <c r="A70" s="37"/>
      <c r="B70" s="43"/>
      <c r="C70" s="297" t="s">
        <v>738</v>
      </c>
      <c r="D70" s="297" t="s">
        <v>655</v>
      </c>
      <c r="E70" s="16" t="s">
        <v>1</v>
      </c>
      <c r="F70" s="298">
        <v>3.1680000000000001</v>
      </c>
      <c r="G70" s="37"/>
      <c r="H70" s="43"/>
    </row>
    <row r="71" s="2" customFormat="1" ht="16.8" customHeight="1">
      <c r="A71" s="37"/>
      <c r="B71" s="43"/>
      <c r="C71" s="299" t="s">
        <v>983</v>
      </c>
      <c r="D71" s="37"/>
      <c r="E71" s="37"/>
      <c r="F71" s="37"/>
      <c r="G71" s="37"/>
      <c r="H71" s="43"/>
    </row>
    <row r="72" s="2" customFormat="1" ht="16.8" customHeight="1">
      <c r="A72" s="37"/>
      <c r="B72" s="43"/>
      <c r="C72" s="297" t="s">
        <v>769</v>
      </c>
      <c r="D72" s="297" t="s">
        <v>770</v>
      </c>
      <c r="E72" s="16" t="s">
        <v>453</v>
      </c>
      <c r="F72" s="298">
        <v>3.1680000000000001</v>
      </c>
      <c r="G72" s="37"/>
      <c r="H72" s="43"/>
    </row>
    <row r="73" s="2" customFormat="1" ht="16.8" customHeight="1">
      <c r="A73" s="37"/>
      <c r="B73" s="43"/>
      <c r="C73" s="297" t="s">
        <v>781</v>
      </c>
      <c r="D73" s="297" t="s">
        <v>782</v>
      </c>
      <c r="E73" s="16" t="s">
        <v>735</v>
      </c>
      <c r="F73" s="298">
        <v>57.024000000000001</v>
      </c>
      <c r="G73" s="37"/>
      <c r="H73" s="43"/>
    </row>
    <row r="74" s="2" customFormat="1">
      <c r="A74" s="37"/>
      <c r="B74" s="43"/>
      <c r="C74" s="297" t="s">
        <v>774</v>
      </c>
      <c r="D74" s="297" t="s">
        <v>775</v>
      </c>
      <c r="E74" s="16" t="s">
        <v>735</v>
      </c>
      <c r="F74" s="298">
        <v>6.3360000000000003</v>
      </c>
      <c r="G74" s="37"/>
      <c r="H74" s="43"/>
    </row>
    <row r="75" s="2" customFormat="1" ht="26.4" customHeight="1">
      <c r="A75" s="37"/>
      <c r="B75" s="43"/>
      <c r="C75" s="292" t="s">
        <v>96</v>
      </c>
      <c r="D75" s="292" t="s">
        <v>97</v>
      </c>
      <c r="E75" s="37"/>
      <c r="F75" s="37"/>
      <c r="G75" s="37"/>
      <c r="H75" s="43"/>
    </row>
    <row r="76" s="2" customFormat="1" ht="16.8" customHeight="1">
      <c r="A76" s="37"/>
      <c r="B76" s="43"/>
      <c r="C76" s="293" t="s">
        <v>818</v>
      </c>
      <c r="D76" s="294" t="s">
        <v>819</v>
      </c>
      <c r="E76" s="295" t="s">
        <v>820</v>
      </c>
      <c r="F76" s="296">
        <v>185.5</v>
      </c>
      <c r="G76" s="37"/>
      <c r="H76" s="43"/>
    </row>
    <row r="77" s="2" customFormat="1" ht="16.8" customHeight="1">
      <c r="A77" s="37"/>
      <c r="B77" s="43"/>
      <c r="C77" s="297" t="s">
        <v>1</v>
      </c>
      <c r="D77" s="297" t="s">
        <v>821</v>
      </c>
      <c r="E77" s="16" t="s">
        <v>1</v>
      </c>
      <c r="F77" s="298">
        <v>185.5</v>
      </c>
      <c r="G77" s="37"/>
      <c r="H77" s="43"/>
    </row>
    <row r="78" s="2" customFormat="1" ht="16.8" customHeight="1">
      <c r="A78" s="37"/>
      <c r="B78" s="43"/>
      <c r="C78" s="299" t="s">
        <v>983</v>
      </c>
      <c r="D78" s="37"/>
      <c r="E78" s="37"/>
      <c r="F78" s="37"/>
      <c r="G78" s="37"/>
      <c r="H78" s="43"/>
    </row>
    <row r="79" s="2" customFormat="1">
      <c r="A79" s="37"/>
      <c r="B79" s="43"/>
      <c r="C79" s="297" t="s">
        <v>834</v>
      </c>
      <c r="D79" s="297" t="s">
        <v>835</v>
      </c>
      <c r="E79" s="16" t="s">
        <v>820</v>
      </c>
      <c r="F79" s="298">
        <v>185.5</v>
      </c>
      <c r="G79" s="37"/>
      <c r="H79" s="43"/>
    </row>
    <row r="80" s="2" customFormat="1">
      <c r="A80" s="37"/>
      <c r="B80" s="43"/>
      <c r="C80" s="297" t="s">
        <v>855</v>
      </c>
      <c r="D80" s="297" t="s">
        <v>856</v>
      </c>
      <c r="E80" s="16" t="s">
        <v>820</v>
      </c>
      <c r="F80" s="298">
        <v>185.5</v>
      </c>
      <c r="G80" s="37"/>
      <c r="H80" s="43"/>
    </row>
    <row r="81" s="2" customFormat="1">
      <c r="A81" s="37"/>
      <c r="B81" s="43"/>
      <c r="C81" s="297" t="s">
        <v>862</v>
      </c>
      <c r="D81" s="297" t="s">
        <v>863</v>
      </c>
      <c r="E81" s="16" t="s">
        <v>820</v>
      </c>
      <c r="F81" s="298">
        <v>204.80000000000001</v>
      </c>
      <c r="G81" s="37"/>
      <c r="H81" s="43"/>
    </row>
    <row r="82" s="2" customFormat="1" ht="16.8" customHeight="1">
      <c r="A82" s="37"/>
      <c r="B82" s="43"/>
      <c r="C82" s="297" t="s">
        <v>870</v>
      </c>
      <c r="D82" s="297" t="s">
        <v>871</v>
      </c>
      <c r="E82" s="16" t="s">
        <v>820</v>
      </c>
      <c r="F82" s="298">
        <v>185.5</v>
      </c>
      <c r="G82" s="37"/>
      <c r="H82" s="43"/>
    </row>
    <row r="83" s="2" customFormat="1" ht="16.8" customHeight="1">
      <c r="A83" s="37"/>
      <c r="B83" s="43"/>
      <c r="C83" s="297" t="s">
        <v>859</v>
      </c>
      <c r="D83" s="297" t="s">
        <v>860</v>
      </c>
      <c r="E83" s="16" t="s">
        <v>820</v>
      </c>
      <c r="F83" s="298">
        <v>37.100000000000001</v>
      </c>
      <c r="G83" s="37"/>
      <c r="H83" s="43"/>
    </row>
    <row r="84" s="2" customFormat="1" ht="16.8" customHeight="1">
      <c r="A84" s="37"/>
      <c r="B84" s="43"/>
      <c r="C84" s="293" t="s">
        <v>822</v>
      </c>
      <c r="D84" s="294" t="s">
        <v>823</v>
      </c>
      <c r="E84" s="295" t="s">
        <v>820</v>
      </c>
      <c r="F84" s="296">
        <v>19.300000000000001</v>
      </c>
      <c r="G84" s="37"/>
      <c r="H84" s="43"/>
    </row>
    <row r="85" s="2" customFormat="1" ht="16.8" customHeight="1">
      <c r="A85" s="37"/>
      <c r="B85" s="43"/>
      <c r="C85" s="297" t="s">
        <v>1</v>
      </c>
      <c r="D85" s="297" t="s">
        <v>824</v>
      </c>
      <c r="E85" s="16" t="s">
        <v>1</v>
      </c>
      <c r="F85" s="298">
        <v>19.300000000000001</v>
      </c>
      <c r="G85" s="37"/>
      <c r="H85" s="43"/>
    </row>
    <row r="86" s="2" customFormat="1" ht="16.8" customHeight="1">
      <c r="A86" s="37"/>
      <c r="B86" s="43"/>
      <c r="C86" s="299" t="s">
        <v>983</v>
      </c>
      <c r="D86" s="37"/>
      <c r="E86" s="37"/>
      <c r="F86" s="37"/>
      <c r="G86" s="37"/>
      <c r="H86" s="43"/>
    </row>
    <row r="87" s="2" customFormat="1">
      <c r="A87" s="37"/>
      <c r="B87" s="43"/>
      <c r="C87" s="297" t="s">
        <v>840</v>
      </c>
      <c r="D87" s="297" t="s">
        <v>841</v>
      </c>
      <c r="E87" s="16" t="s">
        <v>820</v>
      </c>
      <c r="F87" s="298">
        <v>19.300000000000001</v>
      </c>
      <c r="G87" s="37"/>
      <c r="H87" s="43"/>
    </row>
    <row r="88" s="2" customFormat="1" ht="16.8" customHeight="1">
      <c r="A88" s="37"/>
      <c r="B88" s="43"/>
      <c r="C88" s="297" t="s">
        <v>842</v>
      </c>
      <c r="D88" s="297" t="s">
        <v>843</v>
      </c>
      <c r="E88" s="16" t="s">
        <v>820</v>
      </c>
      <c r="F88" s="298">
        <v>19.300000000000001</v>
      </c>
      <c r="G88" s="37"/>
      <c r="H88" s="43"/>
    </row>
    <row r="89" s="2" customFormat="1" ht="16.8" customHeight="1">
      <c r="A89" s="37"/>
      <c r="B89" s="43"/>
      <c r="C89" s="297" t="s">
        <v>844</v>
      </c>
      <c r="D89" s="297" t="s">
        <v>845</v>
      </c>
      <c r="E89" s="16" t="s">
        <v>820</v>
      </c>
      <c r="F89" s="298">
        <v>19.300000000000001</v>
      </c>
      <c r="G89" s="37"/>
      <c r="H89" s="43"/>
    </row>
    <row r="90" s="2" customFormat="1" ht="16.8" customHeight="1">
      <c r="A90" s="37"/>
      <c r="B90" s="43"/>
      <c r="C90" s="297" t="s">
        <v>846</v>
      </c>
      <c r="D90" s="297" t="s">
        <v>847</v>
      </c>
      <c r="E90" s="16" t="s">
        <v>820</v>
      </c>
      <c r="F90" s="298">
        <v>19.300000000000001</v>
      </c>
      <c r="G90" s="37"/>
      <c r="H90" s="43"/>
    </row>
    <row r="91" s="2" customFormat="1" ht="16.8" customHeight="1">
      <c r="A91" s="37"/>
      <c r="B91" s="43"/>
      <c r="C91" s="297" t="s">
        <v>848</v>
      </c>
      <c r="D91" s="297" t="s">
        <v>849</v>
      </c>
      <c r="E91" s="16" t="s">
        <v>820</v>
      </c>
      <c r="F91" s="298">
        <v>19.300000000000001</v>
      </c>
      <c r="G91" s="37"/>
      <c r="H91" s="43"/>
    </row>
    <row r="92" s="2" customFormat="1">
      <c r="A92" s="37"/>
      <c r="B92" s="43"/>
      <c r="C92" s="297" t="s">
        <v>862</v>
      </c>
      <c r="D92" s="297" t="s">
        <v>863</v>
      </c>
      <c r="E92" s="16" t="s">
        <v>820</v>
      </c>
      <c r="F92" s="298">
        <v>204.80000000000001</v>
      </c>
      <c r="G92" s="37"/>
      <c r="H92" s="43"/>
    </row>
    <row r="93" s="2" customFormat="1">
      <c r="A93" s="37"/>
      <c r="B93" s="43"/>
      <c r="C93" s="297" t="s">
        <v>864</v>
      </c>
      <c r="D93" s="297" t="s">
        <v>865</v>
      </c>
      <c r="E93" s="16" t="s">
        <v>820</v>
      </c>
      <c r="F93" s="298">
        <v>19.300000000000001</v>
      </c>
      <c r="G93" s="37"/>
      <c r="H93" s="43"/>
    </row>
    <row r="94" s="2" customFormat="1">
      <c r="A94" s="37"/>
      <c r="B94" s="43"/>
      <c r="C94" s="297" t="s">
        <v>866</v>
      </c>
      <c r="D94" s="297" t="s">
        <v>867</v>
      </c>
      <c r="E94" s="16" t="s">
        <v>820</v>
      </c>
      <c r="F94" s="298">
        <v>19.300000000000001</v>
      </c>
      <c r="G94" s="37"/>
      <c r="H94" s="43"/>
    </row>
    <row r="95" s="2" customFormat="1" ht="16.8" customHeight="1">
      <c r="A95" s="37"/>
      <c r="B95" s="43"/>
      <c r="C95" s="293" t="s">
        <v>825</v>
      </c>
      <c r="D95" s="294" t="s">
        <v>826</v>
      </c>
      <c r="E95" s="295" t="s">
        <v>820</v>
      </c>
      <c r="F95" s="296">
        <v>5.7000000000000002</v>
      </c>
      <c r="G95" s="37"/>
      <c r="H95" s="43"/>
    </row>
    <row r="96" s="2" customFormat="1" ht="16.8" customHeight="1">
      <c r="A96" s="37"/>
      <c r="B96" s="43"/>
      <c r="C96" s="297" t="s">
        <v>1</v>
      </c>
      <c r="D96" s="297" t="s">
        <v>827</v>
      </c>
      <c r="E96" s="16" t="s">
        <v>1</v>
      </c>
      <c r="F96" s="298">
        <v>5.7000000000000002</v>
      </c>
      <c r="G96" s="37"/>
      <c r="H96" s="43"/>
    </row>
    <row r="97" s="2" customFormat="1" ht="16.8" customHeight="1">
      <c r="A97" s="37"/>
      <c r="B97" s="43"/>
      <c r="C97" s="299" t="s">
        <v>983</v>
      </c>
      <c r="D97" s="37"/>
      <c r="E97" s="37"/>
      <c r="F97" s="37"/>
      <c r="G97" s="37"/>
      <c r="H97" s="43"/>
    </row>
    <row r="98" s="2" customFormat="1" ht="16.8" customHeight="1">
      <c r="A98" s="37"/>
      <c r="B98" s="43"/>
      <c r="C98" s="297" t="s">
        <v>832</v>
      </c>
      <c r="D98" s="297" t="s">
        <v>833</v>
      </c>
      <c r="E98" s="16" t="s">
        <v>820</v>
      </c>
      <c r="F98" s="298">
        <v>5.7000000000000002</v>
      </c>
      <c r="G98" s="37"/>
      <c r="H98" s="43"/>
    </row>
    <row r="99" s="2" customFormat="1" ht="16.8" customHeight="1">
      <c r="A99" s="37"/>
      <c r="B99" s="43"/>
      <c r="C99" s="297" t="s">
        <v>836</v>
      </c>
      <c r="D99" s="297" t="s">
        <v>837</v>
      </c>
      <c r="E99" s="16" t="s">
        <v>820</v>
      </c>
      <c r="F99" s="298">
        <v>5.7000000000000002</v>
      </c>
      <c r="G99" s="37"/>
      <c r="H99" s="43"/>
    </row>
    <row r="100" s="2" customFormat="1" ht="16.8" customHeight="1">
      <c r="A100" s="37"/>
      <c r="B100" s="43"/>
      <c r="C100" s="297" t="s">
        <v>838</v>
      </c>
      <c r="D100" s="297" t="s">
        <v>839</v>
      </c>
      <c r="E100" s="16" t="s">
        <v>820</v>
      </c>
      <c r="F100" s="298">
        <v>5.7000000000000002</v>
      </c>
      <c r="G100" s="37"/>
      <c r="H100" s="43"/>
    </row>
    <row r="101" s="2" customFormat="1" ht="7.44" customHeight="1">
      <c r="A101" s="37"/>
      <c r="B101" s="169"/>
      <c r="C101" s="170"/>
      <c r="D101" s="170"/>
      <c r="E101" s="170"/>
      <c r="F101" s="170"/>
      <c r="G101" s="170"/>
      <c r="H101" s="43"/>
    </row>
    <row r="102" s="2" customFormat="1">
      <c r="A102" s="37"/>
      <c r="B102" s="37"/>
      <c r="C102" s="37"/>
      <c r="D102" s="37"/>
      <c r="E102" s="37"/>
      <c r="F102" s="37"/>
      <c r="G102" s="37"/>
      <c r="H102" s="37"/>
    </row>
  </sheetData>
  <sheetProtection sheet="1" formatColumns="0" formatRows="0" objects="1" scenarios="1" spinCount="100000" saltValue="oSNM5rGK1kRSyS5ogSYh1tynCHUwNW38c+zqrsOtasiEFAa0QlgiL62mgx+jRFxJFOvrvp7evbQCqe/Erj6MGg==" hashValue="HWeDO0lKUt+sCrHoZ3dhOYu6Jm/p7mpv1HrLSqsArFnR6CmK/x1NBCaxOqqNZEB/kkNG7YyzoZnEjDLOvBMIXQ==" algorithmName="SHA-512" password="C43E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Purkrábková, Zuzana</dc:creator>
  <cp:lastModifiedBy>Purkrábková, Zuzana</cp:lastModifiedBy>
  <dcterms:created xsi:type="dcterms:W3CDTF">2025-02-17T07:40:06Z</dcterms:created>
  <dcterms:modified xsi:type="dcterms:W3CDTF">2025-02-17T07:40:23Z</dcterms:modified>
</cp:coreProperties>
</file>